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<sst xmlns="http://schemas.openxmlformats.org/spreadsheetml/2006/main" count="179" uniqueCount="87">
  <si>
    <t xml:space="preserve">Зміни до інвестиційної програми на 2018 рік  АТ "Херсонобленерго"</t>
  </si>
  <si>
    <t xml:space="preserve">№ з/п</t>
  </si>
  <si>
    <t xml:space="preserve">Найменування заходів інвестиційної програми</t>
  </si>
  <si>
    <t xml:space="preserve">Одиниця виміру</t>
  </si>
  <si>
    <t xml:space="preserve">Програма, схвалена НКРЕ</t>
  </si>
  <si>
    <t xml:space="preserve">Пропозиція компанії</t>
  </si>
  <si>
    <t xml:space="preserve">Різниця між пропозицією компанії та програмою, схваленою НКРЕ</t>
  </si>
  <si>
    <t xml:space="preserve">Окупність, роки</t>
  </si>
  <si>
    <t xml:space="preserve">Наявність обгрунтовуючих документів (+,-)</t>
  </si>
  <si>
    <t xml:space="preserve">Приміт-ка</t>
  </si>
  <si>
    <t xml:space="preserve">Вартість одиниці продукції,</t>
  </si>
  <si>
    <t xml:space="preserve">Кіль-кість</t>
  </si>
  <si>
    <t xml:space="preserve">Усього, тис.грн</t>
  </si>
  <si>
    <t xml:space="preserve">актів тех стану, деф. актів тощо</t>
  </si>
  <si>
    <t xml:space="preserve">ПКД</t>
  </si>
  <si>
    <t xml:space="preserve">експертиз</t>
  </si>
  <si>
    <t xml:space="preserve">відповідність програмі розвитку</t>
  </si>
  <si>
    <t xml:space="preserve">тис.грн (без ПДВ)</t>
  </si>
  <si>
    <t xml:space="preserve">(без ПДВ)</t>
  </si>
  <si>
    <t xml:space="preserve">10=7-4</t>
  </si>
  <si>
    <t xml:space="preserve">11=8-5</t>
  </si>
  <si>
    <t xml:space="preserve">12=9-6</t>
  </si>
  <si>
    <t xml:space="preserve">1. Будівництво, модернізація та реконструкція електричних мереж та обладнання</t>
  </si>
  <si>
    <t xml:space="preserve">Реконструкція ПЛ-0,4 кВ від ТП-55</t>
  </si>
  <si>
    <t xml:space="preserve">км</t>
  </si>
  <si>
    <t xml:space="preserve">+</t>
  </si>
  <si>
    <t xml:space="preserve">ПЛ 10 кВ Ф 6411 с ПС 35/10 «Генічеська»</t>
  </si>
  <si>
    <t xml:space="preserve">шт</t>
  </si>
  <si>
    <t xml:space="preserve">ПЛ 10 кВ Ф 2002 с ПС 35/10 «Раденск»</t>
  </si>
  <si>
    <t xml:space="preserve">ПЛ 10 кВ Ф 8305 с ПС 35/10 «Каланчак»</t>
  </si>
  <si>
    <t xml:space="preserve">ПЛ 10 кВ Ф 8303 с ПС 35/10 «Каланчак»</t>
  </si>
  <si>
    <t xml:space="preserve">ПЛ 10 кВ Ф611 с ПС 150/35/10 «Новотроїцька»</t>
  </si>
  <si>
    <t xml:space="preserve">ПЛ 10 кВ Ф 274 с ПС 35/10 «Горностаївка»</t>
  </si>
  <si>
    <t xml:space="preserve">ПЛ-10кВ Ф-773 ПС-35/10кВ с. Г. Велетень</t>
  </si>
  <si>
    <t xml:space="preserve">ПЛ-10кВ Ф-1907 від ПС-35/10кВ «Лісна» м. Олешки</t>
  </si>
  <si>
    <t xml:space="preserve">ПЛ-10кВ Ф-1906 від ПС-35/10кВ «Лісна» м. Олешки</t>
  </si>
  <si>
    <t xml:space="preserve">ПЛ-10кВ Ф-561 ПС Станіслав</t>
  </si>
  <si>
    <t xml:space="preserve">Розробка ПКД Реконструкція ТП (встановлення вакуумних вимикачів) ЗТП-835 К ЗТП-834 І секція Ф-3306 та ЗТП-835 К ЗТП-834 ІІ секція Ф-3320 м.Херсон</t>
  </si>
  <si>
    <t xml:space="preserve">Розробка ПКД Реконструкція ТП (встановлення вакуумних вимикачів)  ЗТП-536 К ЗТП-538 І секція Ф-535 та ЗТП-538 К ЗТП-535 ІІ секція Ф-535 м.Херсон</t>
  </si>
  <si>
    <t xml:space="preserve">-</t>
  </si>
  <si>
    <t xml:space="preserve">Розробка ПКД Реконструкція ТП (встановлення вакуумних вимикачів) ЗТП-446 К ЗТП-237 Ф-334 та ЗТП-446 К ЗТП-334 Ф-334 м.Херсон</t>
  </si>
  <si>
    <t xml:space="preserve">Розробка ПКД Реконструкція ТП (встановлення вакуумних вимикачів) ЗТП-824 К ЗТП-823 І секція Ф-3304 та ЗТП-824 К ЗТП-823 ІІ секція Ф-3318 м.Херсон</t>
  </si>
  <si>
    <t xml:space="preserve">Розробка ПКД Реконструкція ТП (встановлення вакуумних вимикачів) ЗТП-588 К ЗТП-250 Ф-2527 м.Херсон</t>
  </si>
  <si>
    <t xml:space="preserve">Розробка ПКД Реконструкція ТП (встановлення вакуумних вимикачів) ЗТП-580 К ЗТП-582 Ф-2525 м.Херсон</t>
  </si>
  <si>
    <t xml:space="preserve">Розробка ПКД Реконструкція ТП (встановлення вакуумних вимикачів) ЗТП-579 К ЗТП-594 Ф-2726 м.Херсон</t>
  </si>
  <si>
    <t xml:space="preserve">Розробка ПКД Реконструкція ТП (встановлення вакуумних вимикачів)  ЗТП-579 К ЗТП-594 Ф-2725 м.Херсон</t>
  </si>
  <si>
    <t xml:space="preserve">Розробка ПКД Реконструкція ТП (встановлення вакуумних вимикачів) ЗТП-52 К ЗТП-412 Ф-2133 м.Херсон</t>
  </si>
  <si>
    <t xml:space="preserve">Розробка ПКД Реконструкція ТП (встановлення вакуумних вимикачів)  ЗТП-113 К ЗТП-584 Ф-2502 м.Херсон</t>
  </si>
  <si>
    <t xml:space="preserve">Розробка ПКД Реконструкція ТП (встановлення вакуумних вимикачів) ЗТП-606 К ЗТП-511 Ф-2513 м.Херсон</t>
  </si>
  <si>
    <t xml:space="preserve">Розробка ПКД Реконструкція ТП (встановлення вакуумних вимикачів) ЗТП-76 К ЗТП-348 Ф-2132 м.Херсон</t>
  </si>
  <si>
    <t xml:space="preserve">Розробка ПКД Реконструкція ТП (встановлення вакуумних вимикачів) ЗТП-457 К ЗТП-612 Ф-2528 м.Херсон</t>
  </si>
  <si>
    <t xml:space="preserve">Розробка ПКД Реконструкція ТП (встановлення вакуумних вимикачів) ЗТП-822 К ЗТП-821 Ф-2210 м.Херсон</t>
  </si>
  <si>
    <t xml:space="preserve">Розробка ПКД Реконструкція ТП (встановлення вакуумних вимикачів) ЗТП-508 К ЗТП-341 Ф-2402 м.Херсон</t>
  </si>
  <si>
    <t xml:space="preserve">Розробка ПКД Реконструкція ТП (встановлення вакуумних вимикачів) ЗТП-260 К ЗТП-287 Ф-2936 м.Херсон</t>
  </si>
  <si>
    <t xml:space="preserve">Розробка ПКД Реконструкція ТП (встановлення вакуумних вимикачів) ЗТП-42 к ЗТП-44 Ф-96 м.Каховка</t>
  </si>
  <si>
    <t xml:space="preserve">Розробка ПКД Реконструкція ТП (встановлення вакуумних вимикачів) ЗТП-43 к ЗТП-45 Ф-96 м.Каховка</t>
  </si>
  <si>
    <t xml:space="preserve">Розробка ПКД Реконструкція ТП (встановлення вакуумних вимикачів) ЗТП-540 к ЗТП 38 Ф-96 м.Каховка</t>
  </si>
  <si>
    <t xml:space="preserve">Розробка ПКД Реконструкція ТП (встановлення вакуумних вимикачів) ЗТП-31 ком №4 в сторону ЗТП-37 Ф-622 ПС Каховська 330 м.Н.Каховка</t>
  </si>
  <si>
    <t xml:space="preserve">Розробка ПКД Реконструкція ТП (встановлення вакуумних вимикачів) ЗТП-72 Ф-48 ПС «Порт» ком №5 м.Н.Каховка</t>
  </si>
  <si>
    <t xml:space="preserve">Розробка ПКД Встановлення БСК на ПС 35 кВ “Скадовська”</t>
  </si>
  <si>
    <t xml:space="preserve">Розробка ПКД-Встановлення БСК на ПС 35 кВ “Чорнобаївка”</t>
  </si>
  <si>
    <t xml:space="preserve">Розробка ПКД-Встановлення БСК на ПС 35 кВ “Каховка”</t>
  </si>
  <si>
    <t xml:space="preserve">Розробка ПКД-Реконструкція ВРП-150 кВ ПС 150/35/10 “Н.Олексіївка” в частині встановлення додаткової комірки 150 кВ</t>
  </si>
  <si>
    <t xml:space="preserve">Розробка ПКД-Реконструкція ВРП-150 кВ ПС 150/35/10 “Партизани Тягова” в частині встановлення додаткової комірки 150 кВ</t>
  </si>
  <si>
    <t xml:space="preserve">Розробка ПКД-Будівництво ПЛ-150 кВ “Н.Олексіївка-Генічеська 150”</t>
  </si>
  <si>
    <t xml:space="preserve">Розробка ПКД-Будівництво ПЛ-150 кВ “Партизани Тягова-Генічеська 150”</t>
  </si>
  <si>
    <t xml:space="preserve">Розробка ПКД-Будівництво ПС 150/20 кВ “Генічеська”</t>
  </si>
  <si>
    <t xml:space="preserve">Розробка ПКД-Будівництво ПС 150/35/10 кВ “Генічеська”</t>
  </si>
  <si>
    <t xml:space="preserve">комплекс</t>
  </si>
  <si>
    <t xml:space="preserve">Усього по розділу 1:</t>
  </si>
  <si>
    <t xml:space="preserve">2. Заходи зі зниження нетехнічних витрат електричної енергії</t>
  </si>
  <si>
    <t xml:space="preserve">Усього по розділу 2:</t>
  </si>
  <si>
    <t xml:space="preserve">3. Впровадження та розвиток автоматизованих систем диспетчерсько-технологічного керування (АСДТК)</t>
  </si>
  <si>
    <t xml:space="preserve">Усього по розділу 3:</t>
  </si>
  <si>
    <t xml:space="preserve">4. Впровадження та розвиток інформаційних технологій</t>
  </si>
  <si>
    <t xml:space="preserve">1.</t>
  </si>
  <si>
    <t xml:space="preserve">Сервер Dell PowerEdge R440 1U (або аналог)</t>
  </si>
  <si>
    <t xml:space="preserve">Усього по розділу 4:</t>
  </si>
  <si>
    <t xml:space="preserve">5. Впровадження та розвиток систем зв'язку</t>
  </si>
  <si>
    <t xml:space="preserve">Усього по розділу 5:</t>
  </si>
  <si>
    <t xml:space="preserve">6. Модернізація та закупівля колісної техніки</t>
  </si>
  <si>
    <t xml:space="preserve">Усього по розділу 6:</t>
  </si>
  <si>
    <t xml:space="preserve">7. Інше</t>
  </si>
  <si>
    <t xml:space="preserve">Усього по розділу 7:</t>
  </si>
  <si>
    <t xml:space="preserve">Усього по програмі:</t>
  </si>
  <si>
    <t xml:space="preserve">Директор технічний</t>
  </si>
  <si>
    <t xml:space="preserve">В.Д.Гончаров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</si>
</sst>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"/>
    <numFmt numFmtId="166" formatCode="#,##0.00"/>
    <numFmt numFmtId="167" formatCode="0.000"/>
    <numFmt numFmtId="168" formatCode="#,##0.00;\-#,##0.00"/>
  </numFmts>
  <fonts count="2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7.5"/>
      <color rgb="FF000000"/>
      <name val="Calibri"/>
      <family val="2"/>
      <charset val="204"/>
    </font>
    <font>
      <b val="true"/>
      <sz val="8"/>
      <color rgb="FF000000"/>
      <name val="Calibri"/>
      <family val="2"/>
      <charset val="204"/>
    </font>
    <font>
      <b val="true"/>
      <sz val="7.5"/>
      <color rgb="FF000000"/>
      <name val="Calibri"/>
      <family val="2"/>
      <charset val="204"/>
    </font>
    <font>
      <sz val="8.5"/>
      <color rgb="FF000000"/>
      <name val="Calibri"/>
      <family val="2"/>
      <charset val="204"/>
    </font>
    <font>
      <sz val="6"/>
      <color rgb="FF000000"/>
      <name val="Calibri"/>
      <family val="2"/>
      <charset val="204"/>
    </font>
    <font>
      <b val="true"/>
      <i val="true"/>
      <sz val="8.5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8.5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6"/>
      <color rgb="FF000000"/>
      <name val="Calibri"/>
      <family val="2"/>
      <charset val="204"/>
    </font>
    <font>
      <b val="true"/>
      <i val="true"/>
      <sz val="6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6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3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cel Built-in Excel Built-in Excel Built-in Excel Built-in Excel Built-in Excel Built-in Excel Built-in Excel Built-in Excel Built-in Обычный_Лист1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5536"/>
  <sheetViews>
    <sheetView windowProtection="false" showFormulas="false" showGridLines="true" showRowColHeaders="true" showZeros="true" rightToLeft="false" tabSelected="true" showOutlineSymbols="true" defaultGridColor="true" view="pageBreakPreview" topLeftCell="D1" colorId="64" zoomScale="120" zoomScaleNormal="115" zoomScalePageLayoutView="120" workbookViewId="0">
      <selection pane="topLeft" activeCell="C12" activeCellId="0" sqref="C12"/>
    </sheetView>
  </sheetViews>
  <sheetFormatPr defaultRowHeight="15"/>
  <cols>
    <col collapsed="false" hidden="false" max="1" min="1" style="0" width="5.53571428571429"/>
    <col collapsed="false" hidden="false" max="2" min="2" style="0" width="60.6122448979592"/>
    <col collapsed="false" hidden="false" max="5" min="3" style="0" width="8.50510204081633"/>
    <col collapsed="false" hidden="false" max="6" min="6" style="0" width="9.04591836734694"/>
    <col collapsed="false" hidden="false" max="8" min="7" style="0" width="8.50510204081633"/>
    <col collapsed="false" hidden="false" max="9" min="9" style="0" width="9.98979591836735"/>
    <col collapsed="false" hidden="false" max="11" min="10" style="0" width="8.50510204081633"/>
    <col collapsed="false" hidden="false" max="12" min="12" style="0" width="9.98979591836735"/>
    <col collapsed="false" hidden="true" max="18" min="13" style="0" width="0"/>
    <col collapsed="false" hidden="false" max="1025" min="19" style="0" width="8.50510204081633"/>
  </cols>
  <sheetData>
    <row r="1" customFormat="false" ht="1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customFormat="false" ht="33.75" hidden="false" customHeight="true" outlineLevel="0" collapsed="false">
      <c r="A2" s="2" t="s">
        <v>1</v>
      </c>
      <c r="B2" s="3" t="s">
        <v>2</v>
      </c>
      <c r="C2" s="4" t="s">
        <v>3</v>
      </c>
      <c r="D2" s="5" t="s">
        <v>4</v>
      </c>
      <c r="E2" s="5"/>
      <c r="F2" s="5"/>
      <c r="G2" s="5" t="s">
        <v>5</v>
      </c>
      <c r="H2" s="5"/>
      <c r="I2" s="5"/>
      <c r="J2" s="5" t="s">
        <v>6</v>
      </c>
      <c r="K2" s="5"/>
      <c r="L2" s="5"/>
      <c r="M2" s="6" t="s">
        <v>7</v>
      </c>
      <c r="N2" s="5" t="s">
        <v>8</v>
      </c>
      <c r="O2" s="5"/>
      <c r="P2" s="5"/>
      <c r="Q2" s="5"/>
      <c r="R2" s="4" t="s">
        <v>9</v>
      </c>
    </row>
    <row r="3" customFormat="false" ht="31.5" hidden="false" customHeight="true" outlineLevel="0" collapsed="false">
      <c r="A3" s="2"/>
      <c r="B3" s="3"/>
      <c r="C3" s="4"/>
      <c r="D3" s="4" t="s">
        <v>10</v>
      </c>
      <c r="E3" s="4" t="s">
        <v>11</v>
      </c>
      <c r="F3" s="4" t="s">
        <v>12</v>
      </c>
      <c r="G3" s="4" t="s">
        <v>10</v>
      </c>
      <c r="H3" s="4" t="s">
        <v>11</v>
      </c>
      <c r="I3" s="4" t="s">
        <v>12</v>
      </c>
      <c r="J3" s="4" t="s">
        <v>10</v>
      </c>
      <c r="K3" s="4" t="s">
        <v>11</v>
      </c>
      <c r="L3" s="4" t="s">
        <v>12</v>
      </c>
      <c r="M3" s="6"/>
      <c r="N3" s="4" t="s">
        <v>13</v>
      </c>
      <c r="O3" s="4" t="s">
        <v>14</v>
      </c>
      <c r="P3" s="4" t="s">
        <v>15</v>
      </c>
      <c r="Q3" s="4" t="s">
        <v>16</v>
      </c>
      <c r="R3" s="4"/>
    </row>
    <row r="4" customFormat="false" ht="20.5" hidden="false" customHeight="false" outlineLevel="0" collapsed="false">
      <c r="A4" s="2"/>
      <c r="B4" s="3"/>
      <c r="C4" s="4"/>
      <c r="D4" s="4" t="s">
        <v>17</v>
      </c>
      <c r="E4" s="4"/>
      <c r="F4" s="4" t="s">
        <v>18</v>
      </c>
      <c r="G4" s="4" t="s">
        <v>17</v>
      </c>
      <c r="H4" s="4"/>
      <c r="I4" s="4" t="s">
        <v>18</v>
      </c>
      <c r="J4" s="4" t="s">
        <v>17</v>
      </c>
      <c r="K4" s="4"/>
      <c r="L4" s="4" t="s">
        <v>18</v>
      </c>
      <c r="M4" s="6"/>
      <c r="N4" s="4"/>
      <c r="O4" s="4"/>
      <c r="P4" s="4"/>
      <c r="Q4" s="4"/>
      <c r="R4" s="4"/>
    </row>
    <row r="5" customFormat="false" ht="14.05" hidden="false" customHeight="false" outlineLevel="0" collapsed="false">
      <c r="A5" s="7" t="n">
        <v>1</v>
      </c>
      <c r="B5" s="7" t="n">
        <v>2</v>
      </c>
      <c r="C5" s="7" t="n">
        <v>3</v>
      </c>
      <c r="D5" s="7" t="n">
        <v>4</v>
      </c>
      <c r="E5" s="7" t="n">
        <v>5</v>
      </c>
      <c r="F5" s="7" t="n">
        <v>6</v>
      </c>
      <c r="G5" s="7" t="n">
        <v>7</v>
      </c>
      <c r="H5" s="7" t="n">
        <v>8</v>
      </c>
      <c r="I5" s="7" t="n">
        <v>9</v>
      </c>
      <c r="J5" s="7" t="s">
        <v>19</v>
      </c>
      <c r="K5" s="7" t="s">
        <v>20</v>
      </c>
      <c r="L5" s="7" t="s">
        <v>21</v>
      </c>
      <c r="M5" s="8" t="n">
        <v>13</v>
      </c>
      <c r="N5" s="8" t="n">
        <v>14</v>
      </c>
      <c r="O5" s="8" t="n">
        <v>15</v>
      </c>
      <c r="P5" s="8" t="n">
        <v>16</v>
      </c>
      <c r="Q5" s="8" t="n">
        <v>17</v>
      </c>
      <c r="R5" s="8" t="n">
        <v>18</v>
      </c>
    </row>
    <row r="6" customFormat="false" ht="15" hidden="false" customHeight="true" outlineLevel="0" collapsed="false">
      <c r="A6" s="9" t="s">
        <v>22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customFormat="false" ht="14.9" hidden="false" customHeight="false" outlineLevel="0" collapsed="false">
      <c r="A7" s="10" t="n">
        <v>1</v>
      </c>
      <c r="B7" s="11" t="s">
        <v>23</v>
      </c>
      <c r="C7" s="10" t="s">
        <v>24</v>
      </c>
      <c r="D7" s="12" t="n">
        <f aca="false">F7/E7</f>
        <v>854.68717948718</v>
      </c>
      <c r="E7" s="12" t="n">
        <v>1.95</v>
      </c>
      <c r="F7" s="12" t="n">
        <v>1666.64</v>
      </c>
      <c r="G7" s="12" t="n">
        <f aca="false">I7/H7</f>
        <v>548.3</v>
      </c>
      <c r="H7" s="12" t="n">
        <v>1.95</v>
      </c>
      <c r="I7" s="13" t="n">
        <f aca="false">1069.195-0.01</f>
        <v>1069.185</v>
      </c>
      <c r="J7" s="12" t="n">
        <f aca="false">G7-D7</f>
        <v>-306.38717948718</v>
      </c>
      <c r="K7" s="12" t="n">
        <f aca="false">H7-E7</f>
        <v>0</v>
      </c>
      <c r="L7" s="12" t="n">
        <f aca="false">I7-F7</f>
        <v>-597.455</v>
      </c>
      <c r="M7" s="14" t="n">
        <v>7</v>
      </c>
      <c r="N7" s="14" t="s">
        <v>25</v>
      </c>
      <c r="O7" s="14" t="s">
        <v>25</v>
      </c>
      <c r="P7" s="14" t="s">
        <v>25</v>
      </c>
      <c r="Q7" s="14" t="s">
        <v>25</v>
      </c>
      <c r="R7" s="14"/>
    </row>
    <row r="8" customFormat="false" ht="14.9" hidden="false" customHeight="false" outlineLevel="0" collapsed="false">
      <c r="A8" s="10" t="n">
        <v>2</v>
      </c>
      <c r="B8" s="11" t="s">
        <v>26</v>
      </c>
      <c r="C8" s="10" t="s">
        <v>27</v>
      </c>
      <c r="D8" s="12" t="n">
        <f aca="false">F8/E8</f>
        <v>605.729</v>
      </c>
      <c r="E8" s="12" t="n">
        <v>1</v>
      </c>
      <c r="F8" s="12" t="n">
        <v>605.729</v>
      </c>
      <c r="G8" s="12" t="n">
        <f aca="false">I8/H8</f>
        <v>584.729</v>
      </c>
      <c r="H8" s="12" t="n">
        <v>1</v>
      </c>
      <c r="I8" s="13" t="n">
        <f aca="false">F8-21</f>
        <v>584.729</v>
      </c>
      <c r="J8" s="12" t="n">
        <f aca="false">G8-D8</f>
        <v>-21</v>
      </c>
      <c r="K8" s="12" t="n">
        <f aca="false">H8-E8</f>
        <v>0</v>
      </c>
      <c r="L8" s="12" t="n">
        <f aca="false">I8-F8</f>
        <v>-21</v>
      </c>
      <c r="M8" s="14"/>
      <c r="N8" s="14"/>
      <c r="O8" s="14"/>
      <c r="P8" s="14"/>
      <c r="Q8" s="14"/>
      <c r="R8" s="14"/>
    </row>
    <row r="9" customFormat="false" ht="14.9" hidden="false" customHeight="false" outlineLevel="0" collapsed="false">
      <c r="A9" s="10" t="n">
        <v>3</v>
      </c>
      <c r="B9" s="11" t="s">
        <v>28</v>
      </c>
      <c r="C9" s="10" t="s">
        <v>27</v>
      </c>
      <c r="D9" s="12" t="n">
        <f aca="false">F9/E9</f>
        <v>614.359</v>
      </c>
      <c r="E9" s="12" t="n">
        <v>1</v>
      </c>
      <c r="F9" s="12" t="n">
        <v>614.359</v>
      </c>
      <c r="G9" s="12" t="n">
        <f aca="false">I9/H9</f>
        <v>595.359</v>
      </c>
      <c r="H9" s="12" t="n">
        <v>1</v>
      </c>
      <c r="I9" s="13" t="n">
        <f aca="false">F9-19</f>
        <v>595.359</v>
      </c>
      <c r="J9" s="12" t="n">
        <f aca="false">G9-D9</f>
        <v>-19</v>
      </c>
      <c r="K9" s="12" t="n">
        <f aca="false">H9-E9</f>
        <v>0</v>
      </c>
      <c r="L9" s="12" t="n">
        <f aca="false">I9-F9</f>
        <v>-19</v>
      </c>
      <c r="M9" s="14"/>
      <c r="N9" s="14"/>
      <c r="O9" s="14"/>
      <c r="P9" s="14"/>
      <c r="Q9" s="14"/>
      <c r="R9" s="14"/>
    </row>
    <row r="10" customFormat="false" ht="14.9" hidden="false" customHeight="false" outlineLevel="0" collapsed="false">
      <c r="A10" s="10" t="n">
        <v>4</v>
      </c>
      <c r="B10" s="11" t="s">
        <v>29</v>
      </c>
      <c r="C10" s="10" t="s">
        <v>27</v>
      </c>
      <c r="D10" s="12" t="n">
        <f aca="false">F10/E10</f>
        <v>611.77</v>
      </c>
      <c r="E10" s="12" t="n">
        <v>1</v>
      </c>
      <c r="F10" s="12" t="n">
        <v>611.77</v>
      </c>
      <c r="G10" s="12" t="n">
        <f aca="false">I10/H10</f>
        <v>593.27</v>
      </c>
      <c r="H10" s="12" t="n">
        <v>1</v>
      </c>
      <c r="I10" s="13" t="n">
        <f aca="false">F10-18.5</f>
        <v>593.27</v>
      </c>
      <c r="J10" s="12" t="n">
        <f aca="false">G10-D10</f>
        <v>-18.5</v>
      </c>
      <c r="K10" s="12" t="n">
        <f aca="false">H10-E10</f>
        <v>0</v>
      </c>
      <c r="L10" s="12" t="n">
        <f aca="false">I10-F10</f>
        <v>-18.5</v>
      </c>
      <c r="M10" s="14"/>
      <c r="N10" s="14"/>
      <c r="O10" s="14"/>
      <c r="P10" s="14"/>
      <c r="Q10" s="14"/>
      <c r="R10" s="14"/>
    </row>
    <row r="11" customFormat="false" ht="14.9" hidden="false" customHeight="false" outlineLevel="0" collapsed="false">
      <c r="A11" s="10" t="n">
        <v>5</v>
      </c>
      <c r="B11" s="11" t="s">
        <v>30</v>
      </c>
      <c r="C11" s="10" t="s">
        <v>27</v>
      </c>
      <c r="D11" s="12" t="n">
        <f aca="false">F11/E11</f>
        <v>555.462</v>
      </c>
      <c r="E11" s="12" t="n">
        <v>1</v>
      </c>
      <c r="F11" s="12" t="n">
        <v>555.462</v>
      </c>
      <c r="G11" s="12" t="n">
        <f aca="false">I11/H11</f>
        <v>533.462</v>
      </c>
      <c r="H11" s="12" t="n">
        <v>1</v>
      </c>
      <c r="I11" s="13" t="n">
        <f aca="false">F11-22</f>
        <v>533.462</v>
      </c>
      <c r="J11" s="12" t="n">
        <f aca="false">G11-D11</f>
        <v>-22</v>
      </c>
      <c r="K11" s="12" t="n">
        <f aca="false">H11-E11</f>
        <v>0</v>
      </c>
      <c r="L11" s="12" t="n">
        <f aca="false">I11-F11</f>
        <v>-22</v>
      </c>
      <c r="M11" s="14"/>
      <c r="N11" s="14"/>
      <c r="O11" s="14"/>
      <c r="P11" s="14"/>
      <c r="Q11" s="14"/>
      <c r="R11" s="14"/>
    </row>
    <row r="12" customFormat="false" ht="14.9" hidden="false" customHeight="false" outlineLevel="0" collapsed="false">
      <c r="A12" s="10" t="n">
        <v>6</v>
      </c>
      <c r="B12" s="11" t="s">
        <v>31</v>
      </c>
      <c r="C12" s="10" t="s">
        <v>27</v>
      </c>
      <c r="D12" s="12" t="n">
        <f aca="false">F12/E12</f>
        <v>557.816</v>
      </c>
      <c r="E12" s="12" t="n">
        <v>1</v>
      </c>
      <c r="F12" s="12" t="n">
        <v>557.816</v>
      </c>
      <c r="G12" s="12" t="n">
        <f aca="false">I12/H12</f>
        <v>540.816</v>
      </c>
      <c r="H12" s="12" t="n">
        <v>1</v>
      </c>
      <c r="I12" s="13" t="n">
        <f aca="false">F12-17</f>
        <v>540.816</v>
      </c>
      <c r="J12" s="12" t="n">
        <f aca="false">G12-D12</f>
        <v>-17</v>
      </c>
      <c r="K12" s="12" t="n">
        <f aca="false">H12-E12</f>
        <v>0</v>
      </c>
      <c r="L12" s="12" t="n">
        <f aca="false">I12-F12</f>
        <v>-17</v>
      </c>
      <c r="M12" s="14"/>
      <c r="N12" s="14"/>
      <c r="O12" s="14"/>
      <c r="P12" s="14"/>
      <c r="Q12" s="14"/>
      <c r="R12" s="14"/>
    </row>
    <row r="13" customFormat="false" ht="14.9" hidden="false" customHeight="false" outlineLevel="0" collapsed="false">
      <c r="A13" s="10" t="n">
        <v>7</v>
      </c>
      <c r="B13" s="11" t="s">
        <v>32</v>
      </c>
      <c r="C13" s="10" t="s">
        <v>27</v>
      </c>
      <c r="D13" s="12" t="n">
        <f aca="false">F13/E13</f>
        <v>556.731</v>
      </c>
      <c r="E13" s="12" t="n">
        <v>1</v>
      </c>
      <c r="F13" s="12" t="n">
        <v>556.731</v>
      </c>
      <c r="G13" s="12" t="n">
        <f aca="false">I13/H13</f>
        <v>535.231</v>
      </c>
      <c r="H13" s="12" t="n">
        <v>1</v>
      </c>
      <c r="I13" s="13" t="n">
        <f aca="false">F13-21.5</f>
        <v>535.231</v>
      </c>
      <c r="J13" s="12" t="n">
        <f aca="false">G13-D13</f>
        <v>-21.5</v>
      </c>
      <c r="K13" s="12" t="n">
        <f aca="false">H13-E13</f>
        <v>0</v>
      </c>
      <c r="L13" s="12" t="n">
        <f aca="false">I13-F13</f>
        <v>-21.5</v>
      </c>
      <c r="M13" s="14"/>
      <c r="N13" s="14"/>
      <c r="O13" s="14"/>
      <c r="P13" s="14"/>
      <c r="Q13" s="14"/>
      <c r="R13" s="14"/>
    </row>
    <row r="14" customFormat="false" ht="14.9" hidden="false" customHeight="false" outlineLevel="0" collapsed="false">
      <c r="A14" s="10" t="n">
        <v>8</v>
      </c>
      <c r="B14" s="11" t="s">
        <v>33</v>
      </c>
      <c r="C14" s="10" t="s">
        <v>27</v>
      </c>
      <c r="D14" s="12" t="n">
        <f aca="false">F14/E14</f>
        <v>562.178</v>
      </c>
      <c r="E14" s="12" t="n">
        <v>1</v>
      </c>
      <c r="F14" s="12" t="n">
        <v>562.178</v>
      </c>
      <c r="G14" s="12" t="n">
        <f aca="false">I14/H14</f>
        <v>545.178</v>
      </c>
      <c r="H14" s="12" t="n">
        <v>1</v>
      </c>
      <c r="I14" s="13" t="n">
        <f aca="false">F14-17</f>
        <v>545.178</v>
      </c>
      <c r="J14" s="12" t="n">
        <f aca="false">G14-D14</f>
        <v>-17</v>
      </c>
      <c r="K14" s="12" t="n">
        <f aca="false">H14-E14</f>
        <v>0</v>
      </c>
      <c r="L14" s="12" t="n">
        <f aca="false">I14-F14</f>
        <v>-17</v>
      </c>
      <c r="M14" s="14"/>
      <c r="N14" s="14"/>
      <c r="O14" s="14"/>
      <c r="P14" s="14"/>
      <c r="Q14" s="14"/>
      <c r="R14" s="14"/>
    </row>
    <row r="15" customFormat="false" ht="14.9" hidden="false" customHeight="false" outlineLevel="0" collapsed="false">
      <c r="A15" s="10" t="n">
        <v>9</v>
      </c>
      <c r="B15" s="11" t="s">
        <v>34</v>
      </c>
      <c r="C15" s="10" t="s">
        <v>27</v>
      </c>
      <c r="D15" s="12" t="n">
        <f aca="false">F15/E15</f>
        <v>561.768</v>
      </c>
      <c r="E15" s="12" t="n">
        <v>1</v>
      </c>
      <c r="F15" s="12" t="n">
        <v>561.768</v>
      </c>
      <c r="G15" s="12" t="n">
        <f aca="false">I15/H15</f>
        <v>541.718</v>
      </c>
      <c r="H15" s="12" t="n">
        <v>1</v>
      </c>
      <c r="I15" s="13" t="n">
        <f aca="false">F15-20.05</f>
        <v>541.718</v>
      </c>
      <c r="J15" s="12" t="n">
        <f aca="false">G15-D15</f>
        <v>-20.05</v>
      </c>
      <c r="K15" s="12" t="n">
        <f aca="false">H15-E15</f>
        <v>0</v>
      </c>
      <c r="L15" s="12" t="n">
        <f aca="false">I15-F15</f>
        <v>-20.05</v>
      </c>
      <c r="M15" s="14"/>
      <c r="N15" s="14"/>
      <c r="O15" s="14"/>
      <c r="P15" s="14"/>
      <c r="Q15" s="14"/>
      <c r="R15" s="14"/>
    </row>
    <row r="16" customFormat="false" ht="14.9" hidden="false" customHeight="false" outlineLevel="0" collapsed="false">
      <c r="A16" s="10" t="n">
        <v>10</v>
      </c>
      <c r="B16" s="11" t="s">
        <v>35</v>
      </c>
      <c r="C16" s="10" t="s">
        <v>27</v>
      </c>
      <c r="D16" s="12" t="n">
        <f aca="false">F16/E16</f>
        <v>573.668</v>
      </c>
      <c r="E16" s="12" t="n">
        <v>1</v>
      </c>
      <c r="F16" s="12" t="n">
        <v>573.668</v>
      </c>
      <c r="G16" s="12" t="n">
        <f aca="false">I16/H16</f>
        <v>551.368</v>
      </c>
      <c r="H16" s="12" t="n">
        <v>1</v>
      </c>
      <c r="I16" s="13" t="n">
        <f aca="false">F16-22.3</f>
        <v>551.368</v>
      </c>
      <c r="J16" s="12" t="n">
        <f aca="false">G16-D16</f>
        <v>-22.3</v>
      </c>
      <c r="K16" s="12" t="n">
        <f aca="false">H16-E16</f>
        <v>0</v>
      </c>
      <c r="L16" s="12" t="n">
        <f aca="false">I16-F16</f>
        <v>-22.3</v>
      </c>
      <c r="M16" s="14"/>
      <c r="N16" s="14"/>
      <c r="O16" s="14"/>
      <c r="P16" s="14"/>
      <c r="Q16" s="14"/>
      <c r="R16" s="14"/>
    </row>
    <row r="17" customFormat="false" ht="14.9" hidden="false" customHeight="false" outlineLevel="0" collapsed="false">
      <c r="A17" s="10" t="n">
        <v>11</v>
      </c>
      <c r="B17" s="11" t="s">
        <v>36</v>
      </c>
      <c r="C17" s="10" t="s">
        <v>27</v>
      </c>
      <c r="D17" s="12" t="n">
        <f aca="false">F17/E17</f>
        <v>554.755</v>
      </c>
      <c r="E17" s="12" t="n">
        <v>1</v>
      </c>
      <c r="F17" s="12" t="n">
        <v>554.755</v>
      </c>
      <c r="G17" s="12" t="n">
        <f aca="false">I17/H17</f>
        <v>529.805</v>
      </c>
      <c r="H17" s="12" t="n">
        <v>1</v>
      </c>
      <c r="I17" s="13" t="n">
        <f aca="false">F17-20.33-4.62</f>
        <v>529.805</v>
      </c>
      <c r="J17" s="12" t="n">
        <f aca="false">G17-D17</f>
        <v>-24.95</v>
      </c>
      <c r="K17" s="12" t="n">
        <f aca="false">H17-E17</f>
        <v>0</v>
      </c>
      <c r="L17" s="12" t="n">
        <f aca="false">I17-F17</f>
        <v>-24.95</v>
      </c>
      <c r="M17" s="14"/>
      <c r="N17" s="14"/>
      <c r="O17" s="14"/>
      <c r="P17" s="14"/>
      <c r="Q17" s="14"/>
      <c r="R17" s="14"/>
    </row>
    <row r="18" customFormat="false" ht="42.25" hidden="false" customHeight="false" outlineLevel="0" collapsed="false">
      <c r="A18" s="10" t="n">
        <v>12</v>
      </c>
      <c r="B18" s="11" t="s">
        <v>37</v>
      </c>
      <c r="C18" s="10" t="s">
        <v>27</v>
      </c>
      <c r="D18" s="12" t="n">
        <f aca="false">F18/E18</f>
        <v>5</v>
      </c>
      <c r="E18" s="12" t="n">
        <v>2</v>
      </c>
      <c r="F18" s="12" t="n">
        <v>10</v>
      </c>
      <c r="G18" s="12" t="n">
        <v>0</v>
      </c>
      <c r="H18" s="12" t="n">
        <v>2</v>
      </c>
      <c r="I18" s="13" t="n">
        <v>0</v>
      </c>
      <c r="J18" s="12" t="n">
        <f aca="false">G18-D18</f>
        <v>-5</v>
      </c>
      <c r="K18" s="12" t="n">
        <f aca="false">H18-E18</f>
        <v>0</v>
      </c>
      <c r="L18" s="12" t="n">
        <f aca="false">I18-F18</f>
        <v>-10</v>
      </c>
      <c r="M18" s="14" t="n">
        <v>6</v>
      </c>
      <c r="N18" s="14" t="s">
        <v>25</v>
      </c>
      <c r="O18" s="14" t="s">
        <v>25</v>
      </c>
      <c r="P18" s="14"/>
      <c r="Q18" s="14" t="s">
        <v>25</v>
      </c>
      <c r="R18" s="14"/>
    </row>
    <row r="19" customFormat="false" ht="42.25" hidden="false" customHeight="false" outlineLevel="0" collapsed="false">
      <c r="A19" s="10" t="n">
        <v>13</v>
      </c>
      <c r="B19" s="11" t="s">
        <v>38</v>
      </c>
      <c r="C19" s="10" t="s">
        <v>27</v>
      </c>
      <c r="D19" s="12" t="n">
        <f aca="false">F19/E19</f>
        <v>5</v>
      </c>
      <c r="E19" s="12" t="n">
        <v>2</v>
      </c>
      <c r="F19" s="12" t="n">
        <v>10</v>
      </c>
      <c r="G19" s="12" t="n">
        <v>0</v>
      </c>
      <c r="H19" s="12" t="n">
        <v>2</v>
      </c>
      <c r="I19" s="13" t="n">
        <v>0</v>
      </c>
      <c r="J19" s="12" t="n">
        <f aca="false">G19-D19</f>
        <v>-5</v>
      </c>
      <c r="K19" s="12" t="n">
        <f aca="false">H19-E19</f>
        <v>0</v>
      </c>
      <c r="L19" s="12" t="n">
        <f aca="false">I19-F19</f>
        <v>-10</v>
      </c>
      <c r="M19" s="14" t="n">
        <v>5</v>
      </c>
      <c r="N19" s="14" t="s">
        <v>25</v>
      </c>
      <c r="O19" s="14" t="s">
        <v>39</v>
      </c>
      <c r="P19" s="14"/>
      <c r="Q19" s="14" t="s">
        <v>25</v>
      </c>
      <c r="R19" s="14"/>
    </row>
    <row r="20" customFormat="false" ht="28.6" hidden="false" customHeight="false" outlineLevel="0" collapsed="false">
      <c r="A20" s="10" t="n">
        <v>14</v>
      </c>
      <c r="B20" s="11" t="s">
        <v>40</v>
      </c>
      <c r="C20" s="10" t="s">
        <v>27</v>
      </c>
      <c r="D20" s="12" t="n">
        <f aca="false">F20/E20</f>
        <v>5</v>
      </c>
      <c r="E20" s="12" t="n">
        <v>2</v>
      </c>
      <c r="F20" s="12" t="n">
        <v>10</v>
      </c>
      <c r="G20" s="12" t="n">
        <v>0</v>
      </c>
      <c r="H20" s="12" t="n">
        <v>2</v>
      </c>
      <c r="I20" s="13" t="n">
        <v>0</v>
      </c>
      <c r="J20" s="12" t="n">
        <f aca="false">G20-D20</f>
        <v>-5</v>
      </c>
      <c r="K20" s="12" t="n">
        <f aca="false">H20-E20</f>
        <v>0</v>
      </c>
      <c r="L20" s="12" t="n">
        <f aca="false">I20-F20</f>
        <v>-10</v>
      </c>
      <c r="M20" s="14" t="n">
        <v>7</v>
      </c>
      <c r="N20" s="14"/>
      <c r="O20" s="14" t="s">
        <v>39</v>
      </c>
      <c r="P20" s="14"/>
      <c r="Q20" s="14" t="s">
        <v>39</v>
      </c>
      <c r="R20" s="14"/>
    </row>
    <row r="21" customFormat="false" ht="42.25" hidden="false" customHeight="false" outlineLevel="0" collapsed="false">
      <c r="A21" s="10" t="n">
        <v>15</v>
      </c>
      <c r="B21" s="11" t="s">
        <v>41</v>
      </c>
      <c r="C21" s="10" t="s">
        <v>27</v>
      </c>
      <c r="D21" s="12" t="n">
        <f aca="false">F21/E21</f>
        <v>5</v>
      </c>
      <c r="E21" s="12" t="n">
        <v>2</v>
      </c>
      <c r="F21" s="12" t="n">
        <v>10</v>
      </c>
      <c r="G21" s="12" t="n">
        <v>0</v>
      </c>
      <c r="H21" s="12" t="n">
        <v>2</v>
      </c>
      <c r="I21" s="13" t="n">
        <v>0</v>
      </c>
      <c r="J21" s="12" t="n">
        <f aca="false">G21-D21</f>
        <v>-5</v>
      </c>
      <c r="K21" s="12" t="n">
        <f aca="false">H21-E21</f>
        <v>0</v>
      </c>
      <c r="L21" s="12" t="n">
        <f aca="false">I21-F21</f>
        <v>-10</v>
      </c>
      <c r="M21" s="14" t="n">
        <v>4</v>
      </c>
      <c r="N21" s="14" t="s">
        <v>25</v>
      </c>
      <c r="O21" s="14" t="s">
        <v>39</v>
      </c>
      <c r="P21" s="14"/>
      <c r="Q21" s="14" t="s">
        <v>39</v>
      </c>
      <c r="R21" s="14"/>
    </row>
    <row r="22" customFormat="false" ht="28.6" hidden="false" customHeight="false" outlineLevel="0" collapsed="false">
      <c r="A22" s="10" t="n">
        <v>16</v>
      </c>
      <c r="B22" s="11" t="s">
        <v>42</v>
      </c>
      <c r="C22" s="10" t="s">
        <v>27</v>
      </c>
      <c r="D22" s="12" t="n">
        <f aca="false">F22/E22</f>
        <v>15</v>
      </c>
      <c r="E22" s="12" t="n">
        <v>1</v>
      </c>
      <c r="F22" s="12" t="n">
        <v>15</v>
      </c>
      <c r="G22" s="12" t="n">
        <v>0</v>
      </c>
      <c r="H22" s="12" t="n">
        <v>1</v>
      </c>
      <c r="I22" s="13" t="n">
        <v>0</v>
      </c>
      <c r="J22" s="12" t="n">
        <f aca="false">G22-D22</f>
        <v>-15</v>
      </c>
      <c r="K22" s="12" t="n">
        <f aca="false">H22-E22</f>
        <v>0</v>
      </c>
      <c r="L22" s="12" t="n">
        <f aca="false">I22-F22</f>
        <v>-15</v>
      </c>
      <c r="M22" s="14" t="n">
        <v>4</v>
      </c>
      <c r="N22" s="14" t="s">
        <v>25</v>
      </c>
      <c r="O22" s="14" t="s">
        <v>39</v>
      </c>
      <c r="P22" s="14"/>
      <c r="Q22" s="14" t="s">
        <v>25</v>
      </c>
      <c r="R22" s="14"/>
    </row>
    <row r="23" customFormat="false" ht="28.6" hidden="false" customHeight="false" outlineLevel="0" collapsed="false">
      <c r="A23" s="10" t="n">
        <v>17</v>
      </c>
      <c r="B23" s="11" t="s">
        <v>43</v>
      </c>
      <c r="C23" s="10" t="s">
        <v>27</v>
      </c>
      <c r="D23" s="12" t="n">
        <f aca="false">F23/E23</f>
        <v>15</v>
      </c>
      <c r="E23" s="12" t="n">
        <v>1</v>
      </c>
      <c r="F23" s="12" t="n">
        <v>15</v>
      </c>
      <c r="G23" s="12" t="n">
        <v>0</v>
      </c>
      <c r="H23" s="12" t="n">
        <v>1</v>
      </c>
      <c r="I23" s="13" t="n">
        <v>0</v>
      </c>
      <c r="J23" s="12" t="n">
        <f aca="false">G23-D23</f>
        <v>-15</v>
      </c>
      <c r="K23" s="12" t="n">
        <f aca="false">H23-E23</f>
        <v>0</v>
      </c>
      <c r="L23" s="12" t="n">
        <f aca="false">I23-F23</f>
        <v>-15</v>
      </c>
      <c r="M23" s="14" t="n">
        <v>8.34</v>
      </c>
      <c r="N23" s="14" t="s">
        <v>25</v>
      </c>
      <c r="O23" s="14" t="s">
        <v>25</v>
      </c>
      <c r="P23" s="14"/>
      <c r="Q23" s="14" t="s">
        <v>25</v>
      </c>
      <c r="R23" s="14"/>
    </row>
    <row r="24" customFormat="false" ht="28.6" hidden="false" customHeight="false" outlineLevel="0" collapsed="false">
      <c r="A24" s="10" t="n">
        <v>18</v>
      </c>
      <c r="B24" s="11" t="s">
        <v>44</v>
      </c>
      <c r="C24" s="10" t="s">
        <v>27</v>
      </c>
      <c r="D24" s="12" t="n">
        <f aca="false">F24/E24</f>
        <v>15</v>
      </c>
      <c r="E24" s="12" t="n">
        <v>1</v>
      </c>
      <c r="F24" s="12" t="n">
        <v>15</v>
      </c>
      <c r="G24" s="12" t="n">
        <v>0</v>
      </c>
      <c r="H24" s="12" t="n">
        <v>1</v>
      </c>
      <c r="I24" s="13" t="n">
        <v>0</v>
      </c>
      <c r="J24" s="12" t="n">
        <f aca="false">G24-D24</f>
        <v>-15</v>
      </c>
      <c r="K24" s="12" t="n">
        <f aca="false">H24-E24</f>
        <v>0</v>
      </c>
      <c r="L24" s="12" t="n">
        <f aca="false">I24-F24</f>
        <v>-15</v>
      </c>
      <c r="M24" s="14" t="n">
        <v>8.34</v>
      </c>
      <c r="N24" s="14" t="s">
        <v>25</v>
      </c>
      <c r="O24" s="14" t="s">
        <v>25</v>
      </c>
      <c r="P24" s="14"/>
      <c r="Q24" s="14" t="s">
        <v>25</v>
      </c>
      <c r="R24" s="14"/>
    </row>
    <row r="25" customFormat="false" ht="28.6" hidden="false" customHeight="false" outlineLevel="0" collapsed="false">
      <c r="A25" s="10" t="n">
        <v>19</v>
      </c>
      <c r="B25" s="11" t="s">
        <v>45</v>
      </c>
      <c r="C25" s="10" t="s">
        <v>27</v>
      </c>
      <c r="D25" s="12" t="n">
        <f aca="false">F25/E25</f>
        <v>15</v>
      </c>
      <c r="E25" s="12" t="n">
        <v>1</v>
      </c>
      <c r="F25" s="12" t="n">
        <v>15</v>
      </c>
      <c r="G25" s="12" t="n">
        <v>0</v>
      </c>
      <c r="H25" s="12" t="n">
        <v>1</v>
      </c>
      <c r="I25" s="13" t="n">
        <v>0</v>
      </c>
      <c r="J25" s="12" t="n">
        <f aca="false">G25-D25</f>
        <v>-15</v>
      </c>
      <c r="K25" s="12" t="n">
        <f aca="false">H25-E25</f>
        <v>0</v>
      </c>
      <c r="L25" s="12" t="n">
        <f aca="false">I25-F25</f>
        <v>-15</v>
      </c>
      <c r="M25" s="14" t="n">
        <v>8.34</v>
      </c>
      <c r="N25" s="14" t="s">
        <v>25</v>
      </c>
      <c r="O25" s="14" t="s">
        <v>25</v>
      </c>
      <c r="P25" s="14"/>
      <c r="Q25" s="14" t="s">
        <v>25</v>
      </c>
      <c r="R25" s="14"/>
    </row>
    <row r="26" customFormat="false" ht="28.6" hidden="false" customHeight="false" outlineLevel="0" collapsed="false">
      <c r="A26" s="10" t="n">
        <v>20</v>
      </c>
      <c r="B26" s="11" t="s">
        <v>46</v>
      </c>
      <c r="C26" s="10" t="s">
        <v>27</v>
      </c>
      <c r="D26" s="12" t="n">
        <f aca="false">F26/E26</f>
        <v>15</v>
      </c>
      <c r="E26" s="12" t="n">
        <v>1</v>
      </c>
      <c r="F26" s="12" t="n">
        <v>15</v>
      </c>
      <c r="G26" s="12" t="n">
        <v>0</v>
      </c>
      <c r="H26" s="12" t="n">
        <v>1</v>
      </c>
      <c r="I26" s="13" t="n">
        <v>0</v>
      </c>
      <c r="J26" s="12" t="n">
        <f aca="false">G26-D26</f>
        <v>-15</v>
      </c>
      <c r="K26" s="12" t="n">
        <f aca="false">H26-E26</f>
        <v>0</v>
      </c>
      <c r="L26" s="12" t="n">
        <f aca="false">I26-F26</f>
        <v>-15</v>
      </c>
      <c r="M26" s="14" t="n">
        <v>9</v>
      </c>
      <c r="N26" s="14" t="s">
        <v>25</v>
      </c>
      <c r="O26" s="14" t="s">
        <v>39</v>
      </c>
      <c r="P26" s="14"/>
      <c r="Q26" s="14" t="s">
        <v>25</v>
      </c>
      <c r="R26" s="14"/>
    </row>
    <row r="27" customFormat="false" ht="28.6" hidden="false" customHeight="false" outlineLevel="0" collapsed="false">
      <c r="A27" s="10" t="n">
        <v>21</v>
      </c>
      <c r="B27" s="11" t="s">
        <v>47</v>
      </c>
      <c r="C27" s="10" t="s">
        <v>27</v>
      </c>
      <c r="D27" s="12" t="n">
        <f aca="false">F27/E27</f>
        <v>15</v>
      </c>
      <c r="E27" s="12" t="n">
        <v>1</v>
      </c>
      <c r="F27" s="12" t="n">
        <v>15</v>
      </c>
      <c r="G27" s="12" t="n">
        <v>0</v>
      </c>
      <c r="H27" s="12" t="n">
        <v>1</v>
      </c>
      <c r="I27" s="13" t="n">
        <v>0</v>
      </c>
      <c r="J27" s="12" t="n">
        <f aca="false">G27-D27</f>
        <v>-15</v>
      </c>
      <c r="K27" s="12" t="n">
        <f aca="false">H27-E27</f>
        <v>0</v>
      </c>
      <c r="L27" s="12" t="n">
        <f aca="false">I27-F27</f>
        <v>-15</v>
      </c>
      <c r="M27" s="14" t="n">
        <v>9</v>
      </c>
      <c r="N27" s="14" t="s">
        <v>25</v>
      </c>
      <c r="O27" s="14" t="s">
        <v>39</v>
      </c>
      <c r="P27" s="14"/>
      <c r="Q27" s="14" t="s">
        <v>25</v>
      </c>
      <c r="R27" s="14"/>
    </row>
    <row r="28" customFormat="false" ht="28.6" hidden="false" customHeight="false" outlineLevel="0" collapsed="false">
      <c r="A28" s="10" t="n">
        <v>22</v>
      </c>
      <c r="B28" s="11" t="s">
        <v>48</v>
      </c>
      <c r="C28" s="10" t="s">
        <v>27</v>
      </c>
      <c r="D28" s="12" t="n">
        <f aca="false">F28/E28</f>
        <v>15</v>
      </c>
      <c r="E28" s="12" t="n">
        <v>1</v>
      </c>
      <c r="F28" s="12" t="n">
        <v>15</v>
      </c>
      <c r="G28" s="12" t="n">
        <v>0</v>
      </c>
      <c r="H28" s="12" t="n">
        <v>1</v>
      </c>
      <c r="I28" s="13" t="n">
        <v>0</v>
      </c>
      <c r="J28" s="12" t="n">
        <f aca="false">G28-D28</f>
        <v>-15</v>
      </c>
      <c r="K28" s="12" t="n">
        <f aca="false">H28-E28</f>
        <v>0</v>
      </c>
      <c r="L28" s="12" t="n">
        <f aca="false">I28-F28</f>
        <v>-15</v>
      </c>
      <c r="M28" s="14" t="n">
        <v>6</v>
      </c>
      <c r="N28" s="14" t="s">
        <v>25</v>
      </c>
      <c r="O28" s="14" t="s">
        <v>39</v>
      </c>
      <c r="P28" s="14"/>
      <c r="Q28" s="14" t="s">
        <v>39</v>
      </c>
      <c r="R28" s="14"/>
    </row>
    <row r="29" customFormat="false" ht="28.6" hidden="false" customHeight="false" outlineLevel="0" collapsed="false">
      <c r="A29" s="10" t="n">
        <v>23</v>
      </c>
      <c r="B29" s="11" t="s">
        <v>49</v>
      </c>
      <c r="C29" s="10" t="s">
        <v>27</v>
      </c>
      <c r="D29" s="12" t="n">
        <f aca="false">F29/E29</f>
        <v>15</v>
      </c>
      <c r="E29" s="12" t="n">
        <v>1</v>
      </c>
      <c r="F29" s="12" t="n">
        <v>15</v>
      </c>
      <c r="G29" s="12" t="n">
        <v>0</v>
      </c>
      <c r="H29" s="12" t="n">
        <v>1</v>
      </c>
      <c r="I29" s="13" t="n">
        <v>0</v>
      </c>
      <c r="J29" s="12" t="n">
        <f aca="false">G29-D29</f>
        <v>-15</v>
      </c>
      <c r="K29" s="12" t="n">
        <f aca="false">H29-E29</f>
        <v>0</v>
      </c>
      <c r="L29" s="12" t="n">
        <f aca="false">I29-F29</f>
        <v>-15</v>
      </c>
      <c r="M29" s="14" t="n">
        <v>3</v>
      </c>
      <c r="N29" s="14" t="s">
        <v>25</v>
      </c>
      <c r="O29" s="14" t="s">
        <v>39</v>
      </c>
      <c r="P29" s="14"/>
      <c r="Q29" s="14" t="s">
        <v>39</v>
      </c>
      <c r="R29" s="14"/>
    </row>
    <row r="30" customFormat="false" ht="28.6" hidden="false" customHeight="false" outlineLevel="0" collapsed="false">
      <c r="A30" s="10" t="n">
        <v>24</v>
      </c>
      <c r="B30" s="11" t="s">
        <v>50</v>
      </c>
      <c r="C30" s="10" t="s">
        <v>27</v>
      </c>
      <c r="D30" s="12" t="n">
        <f aca="false">F30/E30</f>
        <v>15</v>
      </c>
      <c r="E30" s="12" t="n">
        <v>1</v>
      </c>
      <c r="F30" s="12" t="n">
        <v>15</v>
      </c>
      <c r="G30" s="12" t="n">
        <v>0</v>
      </c>
      <c r="H30" s="12" t="n">
        <v>1</v>
      </c>
      <c r="I30" s="13" t="n">
        <v>0</v>
      </c>
      <c r="J30" s="12" t="n">
        <f aca="false">G30-D30</f>
        <v>-15</v>
      </c>
      <c r="K30" s="12" t="n">
        <f aca="false">H30-E30</f>
        <v>0</v>
      </c>
      <c r="L30" s="12" t="n">
        <f aca="false">I30-F30</f>
        <v>-15</v>
      </c>
      <c r="M30" s="14" t="n">
        <v>3</v>
      </c>
      <c r="N30" s="14" t="s">
        <v>25</v>
      </c>
      <c r="O30" s="14" t="s">
        <v>39</v>
      </c>
      <c r="P30" s="14"/>
      <c r="Q30" s="14" t="s">
        <v>39</v>
      </c>
      <c r="R30" s="14"/>
    </row>
    <row r="31" customFormat="false" ht="28.6" hidden="false" customHeight="false" outlineLevel="0" collapsed="false">
      <c r="A31" s="10" t="n">
        <v>25</v>
      </c>
      <c r="B31" s="11" t="s">
        <v>51</v>
      </c>
      <c r="C31" s="10" t="s">
        <v>27</v>
      </c>
      <c r="D31" s="12" t="n">
        <f aca="false">F31/E31</f>
        <v>15</v>
      </c>
      <c r="E31" s="12" t="n">
        <v>1</v>
      </c>
      <c r="F31" s="12" t="n">
        <v>15</v>
      </c>
      <c r="G31" s="12" t="n">
        <v>0</v>
      </c>
      <c r="H31" s="12" t="n">
        <v>1</v>
      </c>
      <c r="I31" s="13" t="n">
        <v>0</v>
      </c>
      <c r="J31" s="12" t="n">
        <f aca="false">G31-D31</f>
        <v>-15</v>
      </c>
      <c r="K31" s="12" t="n">
        <f aca="false">H31-E31</f>
        <v>0</v>
      </c>
      <c r="L31" s="12" t="n">
        <f aca="false">I31-F31</f>
        <v>-15</v>
      </c>
      <c r="M31" s="14"/>
      <c r="N31" s="14"/>
      <c r="O31" s="14"/>
      <c r="P31" s="14"/>
      <c r="Q31" s="14"/>
      <c r="R31" s="14"/>
    </row>
    <row r="32" customFormat="false" ht="28.6" hidden="false" customHeight="false" outlineLevel="0" collapsed="false">
      <c r="A32" s="10" t="n">
        <v>26</v>
      </c>
      <c r="B32" s="11" t="s">
        <v>52</v>
      </c>
      <c r="C32" s="10" t="s">
        <v>27</v>
      </c>
      <c r="D32" s="12" t="n">
        <f aca="false">F32/E32</f>
        <v>15</v>
      </c>
      <c r="E32" s="12" t="n">
        <v>1</v>
      </c>
      <c r="F32" s="12" t="n">
        <v>15</v>
      </c>
      <c r="G32" s="12" t="n">
        <v>0</v>
      </c>
      <c r="H32" s="12" t="n">
        <v>1</v>
      </c>
      <c r="I32" s="13" t="n">
        <v>0</v>
      </c>
      <c r="J32" s="12" t="n">
        <f aca="false">G32-D32</f>
        <v>-15</v>
      </c>
      <c r="K32" s="12" t="n">
        <f aca="false">H32-E32</f>
        <v>0</v>
      </c>
      <c r="L32" s="12" t="n">
        <f aca="false">I32-F32</f>
        <v>-15</v>
      </c>
      <c r="M32" s="14"/>
      <c r="N32" s="14"/>
      <c r="O32" s="14"/>
      <c r="P32" s="14"/>
      <c r="Q32" s="14"/>
      <c r="R32" s="14"/>
    </row>
    <row r="33" customFormat="false" ht="28.6" hidden="false" customHeight="false" outlineLevel="0" collapsed="false">
      <c r="A33" s="10" t="n">
        <v>27</v>
      </c>
      <c r="B33" s="11" t="s">
        <v>53</v>
      </c>
      <c r="C33" s="10" t="s">
        <v>27</v>
      </c>
      <c r="D33" s="12" t="n">
        <f aca="false">F33/E33</f>
        <v>15</v>
      </c>
      <c r="E33" s="12" t="n">
        <v>1</v>
      </c>
      <c r="F33" s="12" t="n">
        <v>15</v>
      </c>
      <c r="G33" s="12" t="n">
        <v>0</v>
      </c>
      <c r="H33" s="12" t="n">
        <v>1</v>
      </c>
      <c r="I33" s="13" t="n">
        <v>0</v>
      </c>
      <c r="J33" s="12" t="n">
        <f aca="false">G33-D33</f>
        <v>-15</v>
      </c>
      <c r="K33" s="12" t="n">
        <f aca="false">H33-E33</f>
        <v>0</v>
      </c>
      <c r="L33" s="12" t="n">
        <f aca="false">I33-F33</f>
        <v>-15</v>
      </c>
      <c r="M33" s="14"/>
      <c r="N33" s="14"/>
      <c r="O33" s="14"/>
      <c r="P33" s="14"/>
      <c r="Q33" s="14"/>
      <c r="R33" s="14"/>
    </row>
    <row r="34" customFormat="false" ht="28.6" hidden="false" customHeight="false" outlineLevel="0" collapsed="false">
      <c r="A34" s="10" t="n">
        <v>28</v>
      </c>
      <c r="B34" s="11" t="s">
        <v>54</v>
      </c>
      <c r="C34" s="10" t="s">
        <v>27</v>
      </c>
      <c r="D34" s="12" t="n">
        <f aca="false">F34/E34</f>
        <v>15</v>
      </c>
      <c r="E34" s="12" t="n">
        <v>1</v>
      </c>
      <c r="F34" s="12" t="n">
        <v>15</v>
      </c>
      <c r="G34" s="12" t="n">
        <v>0</v>
      </c>
      <c r="H34" s="12" t="n">
        <v>1</v>
      </c>
      <c r="I34" s="13" t="n">
        <v>0</v>
      </c>
      <c r="J34" s="12" t="n">
        <f aca="false">G34-D34</f>
        <v>-15</v>
      </c>
      <c r="K34" s="12" t="n">
        <f aca="false">H34-E34</f>
        <v>0</v>
      </c>
      <c r="L34" s="12" t="n">
        <f aca="false">I34-F34</f>
        <v>-15</v>
      </c>
      <c r="M34" s="14"/>
      <c r="N34" s="14"/>
      <c r="O34" s="14"/>
      <c r="P34" s="14"/>
      <c r="Q34" s="14"/>
      <c r="R34" s="14"/>
    </row>
    <row r="35" customFormat="false" ht="28.6" hidden="false" customHeight="false" outlineLevel="0" collapsed="false">
      <c r="A35" s="10" t="n">
        <v>29</v>
      </c>
      <c r="B35" s="11" t="s">
        <v>55</v>
      </c>
      <c r="C35" s="10" t="s">
        <v>27</v>
      </c>
      <c r="D35" s="12" t="n">
        <f aca="false">F35/E35</f>
        <v>15</v>
      </c>
      <c r="E35" s="12" t="n">
        <v>1</v>
      </c>
      <c r="F35" s="12" t="n">
        <v>15</v>
      </c>
      <c r="G35" s="12" t="n">
        <v>0</v>
      </c>
      <c r="H35" s="12" t="n">
        <v>1</v>
      </c>
      <c r="I35" s="13" t="n">
        <v>0</v>
      </c>
      <c r="J35" s="12" t="n">
        <f aca="false">G35-D35</f>
        <v>-15</v>
      </c>
      <c r="K35" s="12" t="n">
        <f aca="false">H35-E35</f>
        <v>0</v>
      </c>
      <c r="L35" s="12" t="n">
        <f aca="false">I35-F35</f>
        <v>-15</v>
      </c>
      <c r="M35" s="14"/>
      <c r="N35" s="14"/>
      <c r="O35" s="14"/>
      <c r="P35" s="14"/>
      <c r="Q35" s="14"/>
      <c r="R35" s="14"/>
    </row>
    <row r="36" customFormat="false" ht="28.6" hidden="false" customHeight="false" outlineLevel="0" collapsed="false">
      <c r="A36" s="10" t="n">
        <v>30</v>
      </c>
      <c r="B36" s="11" t="s">
        <v>56</v>
      </c>
      <c r="C36" s="10" t="s">
        <v>27</v>
      </c>
      <c r="D36" s="12" t="n">
        <f aca="false">F36/E36</f>
        <v>15</v>
      </c>
      <c r="E36" s="12" t="n">
        <v>1</v>
      </c>
      <c r="F36" s="12" t="n">
        <v>15</v>
      </c>
      <c r="G36" s="12" t="n">
        <v>0</v>
      </c>
      <c r="H36" s="12" t="n">
        <v>1</v>
      </c>
      <c r="I36" s="13" t="n">
        <v>0</v>
      </c>
      <c r="J36" s="12" t="n">
        <f aca="false">G36-D36</f>
        <v>-15</v>
      </c>
      <c r="K36" s="12" t="n">
        <f aca="false">H36-E36</f>
        <v>0</v>
      </c>
      <c r="L36" s="12" t="n">
        <f aca="false">I36-F36</f>
        <v>-15</v>
      </c>
      <c r="M36" s="14"/>
      <c r="N36" s="14"/>
      <c r="O36" s="14"/>
      <c r="P36" s="14"/>
      <c r="Q36" s="14"/>
      <c r="R36" s="14"/>
    </row>
    <row r="37" customFormat="false" ht="28.6" hidden="false" customHeight="false" outlineLevel="0" collapsed="false">
      <c r="A37" s="10" t="n">
        <v>31</v>
      </c>
      <c r="B37" s="11" t="s">
        <v>57</v>
      </c>
      <c r="C37" s="10" t="s">
        <v>27</v>
      </c>
      <c r="D37" s="12" t="n">
        <f aca="false">F37/E37</f>
        <v>15</v>
      </c>
      <c r="E37" s="12" t="n">
        <v>1</v>
      </c>
      <c r="F37" s="12" t="n">
        <v>15</v>
      </c>
      <c r="G37" s="12" t="n">
        <v>0</v>
      </c>
      <c r="H37" s="12" t="n">
        <v>1</v>
      </c>
      <c r="I37" s="13" t="n">
        <v>0</v>
      </c>
      <c r="J37" s="12" t="n">
        <f aca="false">G37-D37</f>
        <v>-15</v>
      </c>
      <c r="K37" s="12" t="n">
        <f aca="false">H37-E37</f>
        <v>0</v>
      </c>
      <c r="L37" s="12" t="n">
        <f aca="false">I37-F37</f>
        <v>-15</v>
      </c>
      <c r="M37" s="14"/>
      <c r="N37" s="14"/>
      <c r="O37" s="14"/>
      <c r="P37" s="14"/>
      <c r="Q37" s="14"/>
      <c r="R37" s="14"/>
    </row>
    <row r="38" customFormat="false" ht="28.6" hidden="false" customHeight="false" outlineLevel="0" collapsed="false">
      <c r="A38" s="10" t="n">
        <v>32</v>
      </c>
      <c r="B38" s="11" t="s">
        <v>58</v>
      </c>
      <c r="C38" s="10" t="s">
        <v>27</v>
      </c>
      <c r="D38" s="12" t="n">
        <f aca="false">F38/E38</f>
        <v>15</v>
      </c>
      <c r="E38" s="12" t="n">
        <v>1</v>
      </c>
      <c r="F38" s="12" t="n">
        <v>15</v>
      </c>
      <c r="G38" s="12" t="n">
        <v>0</v>
      </c>
      <c r="H38" s="12" t="n">
        <v>1</v>
      </c>
      <c r="I38" s="13" t="n">
        <v>0</v>
      </c>
      <c r="J38" s="12" t="n">
        <f aca="false">G38-D38</f>
        <v>-15</v>
      </c>
      <c r="K38" s="12" t="n">
        <f aca="false">H38-E38</f>
        <v>0</v>
      </c>
      <c r="L38" s="12" t="n">
        <f aca="false">I38-F38</f>
        <v>-15</v>
      </c>
      <c r="M38" s="14"/>
      <c r="N38" s="14"/>
      <c r="O38" s="14"/>
      <c r="P38" s="14"/>
      <c r="Q38" s="14"/>
      <c r="R38" s="14"/>
    </row>
    <row r="39" customFormat="false" ht="14.9" hidden="false" customHeight="false" outlineLevel="0" collapsed="false">
      <c r="A39" s="10" t="n">
        <v>33</v>
      </c>
      <c r="B39" s="11" t="s">
        <v>59</v>
      </c>
      <c r="C39" s="10" t="s">
        <v>27</v>
      </c>
      <c r="D39" s="12" t="n">
        <f aca="false">F39/E39</f>
        <v>140.4</v>
      </c>
      <c r="E39" s="12" t="n">
        <v>1</v>
      </c>
      <c r="F39" s="12" t="n">
        <v>140.4</v>
      </c>
      <c r="G39" s="12" t="n">
        <v>33</v>
      </c>
      <c r="H39" s="12" t="n">
        <v>1</v>
      </c>
      <c r="I39" s="13" t="n">
        <v>33</v>
      </c>
      <c r="J39" s="12" t="n">
        <f aca="false">G39-D39</f>
        <v>-107.4</v>
      </c>
      <c r="K39" s="12" t="n">
        <f aca="false">H39-E39</f>
        <v>0</v>
      </c>
      <c r="L39" s="12" t="n">
        <f aca="false">I39-F39</f>
        <v>-107.4</v>
      </c>
      <c r="M39" s="14"/>
      <c r="N39" s="14"/>
      <c r="O39" s="14"/>
      <c r="P39" s="14"/>
      <c r="Q39" s="14"/>
      <c r="R39" s="14"/>
    </row>
    <row r="40" customFormat="false" ht="14.9" hidden="false" customHeight="false" outlineLevel="0" collapsed="false">
      <c r="A40" s="10" t="n">
        <v>34</v>
      </c>
      <c r="B40" s="11" t="s">
        <v>60</v>
      </c>
      <c r="C40" s="10" t="s">
        <v>27</v>
      </c>
      <c r="D40" s="12" t="n">
        <f aca="false">F40/E40</f>
        <v>140.4</v>
      </c>
      <c r="E40" s="12" t="n">
        <v>1</v>
      </c>
      <c r="F40" s="12" t="n">
        <v>140.4</v>
      </c>
      <c r="G40" s="12" t="n">
        <v>33</v>
      </c>
      <c r="H40" s="12" t="n">
        <v>1</v>
      </c>
      <c r="I40" s="13" t="n">
        <v>33</v>
      </c>
      <c r="J40" s="12" t="n">
        <f aca="false">G40-D40</f>
        <v>-107.4</v>
      </c>
      <c r="K40" s="12" t="n">
        <f aca="false">H40-E40</f>
        <v>0</v>
      </c>
      <c r="L40" s="12" t="n">
        <f aca="false">I40-F40</f>
        <v>-107.4</v>
      </c>
      <c r="M40" s="14"/>
      <c r="N40" s="14"/>
      <c r="O40" s="14"/>
      <c r="P40" s="14"/>
      <c r="Q40" s="14"/>
      <c r="R40" s="14"/>
    </row>
    <row r="41" customFormat="false" ht="14.9" hidden="false" customHeight="false" outlineLevel="0" collapsed="false">
      <c r="A41" s="10" t="n">
        <v>35</v>
      </c>
      <c r="B41" s="11" t="s">
        <v>61</v>
      </c>
      <c r="C41" s="10" t="s">
        <v>27</v>
      </c>
      <c r="D41" s="12" t="n">
        <f aca="false">F41/E41</f>
        <v>140.4</v>
      </c>
      <c r="E41" s="12" t="n">
        <v>1</v>
      </c>
      <c r="F41" s="12" t="n">
        <v>140.4</v>
      </c>
      <c r="G41" s="12" t="n">
        <v>33</v>
      </c>
      <c r="H41" s="12" t="n">
        <v>1</v>
      </c>
      <c r="I41" s="13" t="n">
        <v>33</v>
      </c>
      <c r="J41" s="12" t="n">
        <f aca="false">G41-D41</f>
        <v>-107.4</v>
      </c>
      <c r="K41" s="12" t="n">
        <f aca="false">H41-E41</f>
        <v>0</v>
      </c>
      <c r="L41" s="12" t="n">
        <f aca="false">I41-F41</f>
        <v>-107.4</v>
      </c>
      <c r="M41" s="14"/>
      <c r="N41" s="14"/>
      <c r="O41" s="14"/>
      <c r="P41" s="14"/>
      <c r="Q41" s="14"/>
      <c r="R41" s="14"/>
    </row>
    <row r="42" customFormat="false" ht="28.35" hidden="false" customHeight="false" outlineLevel="0" collapsed="false">
      <c r="A42" s="10" t="n">
        <v>36</v>
      </c>
      <c r="B42" s="11" t="s">
        <v>62</v>
      </c>
      <c r="C42" s="10" t="s">
        <v>27</v>
      </c>
      <c r="D42" s="12" t="n">
        <v>159.996</v>
      </c>
      <c r="E42" s="12" t="n">
        <v>1</v>
      </c>
      <c r="F42" s="12" t="n">
        <v>159.996</v>
      </c>
      <c r="G42" s="12" t="n">
        <v>0</v>
      </c>
      <c r="H42" s="12" t="n">
        <v>0</v>
      </c>
      <c r="I42" s="13" t="n">
        <v>0</v>
      </c>
      <c r="J42" s="12" t="n">
        <f aca="false">G42-D42</f>
        <v>-159.996</v>
      </c>
      <c r="K42" s="12" t="n">
        <f aca="false">H42-E42</f>
        <v>-1</v>
      </c>
      <c r="L42" s="12" t="n">
        <f aca="false">I42-F42</f>
        <v>-159.996</v>
      </c>
      <c r="M42" s="14"/>
      <c r="N42" s="14"/>
      <c r="O42" s="14"/>
      <c r="P42" s="14"/>
      <c r="Q42" s="14"/>
      <c r="R42" s="14"/>
    </row>
    <row r="43" customFormat="false" ht="28.35" hidden="false" customHeight="false" outlineLevel="0" collapsed="false">
      <c r="A43" s="10" t="n">
        <v>37</v>
      </c>
      <c r="B43" s="11" t="s">
        <v>63</v>
      </c>
      <c r="C43" s="10" t="s">
        <v>27</v>
      </c>
      <c r="D43" s="12" t="n">
        <v>199.917</v>
      </c>
      <c r="E43" s="12" t="n">
        <v>1</v>
      </c>
      <c r="F43" s="12" t="n">
        <v>199.917</v>
      </c>
      <c r="G43" s="12" t="n">
        <v>0</v>
      </c>
      <c r="H43" s="12" t="n">
        <v>0</v>
      </c>
      <c r="I43" s="13" t="n">
        <v>0</v>
      </c>
      <c r="J43" s="12" t="n">
        <f aca="false">G43-D43</f>
        <v>-199.917</v>
      </c>
      <c r="K43" s="12" t="n">
        <f aca="false">H43-E43</f>
        <v>-1</v>
      </c>
      <c r="L43" s="12" t="n">
        <f aca="false">I43-F43</f>
        <v>-199.917</v>
      </c>
      <c r="M43" s="14"/>
      <c r="N43" s="14"/>
      <c r="O43" s="14"/>
      <c r="P43" s="14"/>
      <c r="Q43" s="14"/>
      <c r="R43" s="14"/>
    </row>
    <row r="44" customFormat="false" ht="14.9" hidden="false" customHeight="false" outlineLevel="0" collapsed="false">
      <c r="A44" s="10" t="n">
        <v>38</v>
      </c>
      <c r="B44" s="11" t="s">
        <v>64</v>
      </c>
      <c r="C44" s="10" t="s">
        <v>27</v>
      </c>
      <c r="D44" s="12" t="n">
        <v>500.217</v>
      </c>
      <c r="E44" s="12" t="n">
        <v>1</v>
      </c>
      <c r="F44" s="12" t="n">
        <v>500.217</v>
      </c>
      <c r="G44" s="12" t="n">
        <v>0</v>
      </c>
      <c r="H44" s="12" t="n">
        <v>0</v>
      </c>
      <c r="I44" s="13" t="n">
        <v>0</v>
      </c>
      <c r="J44" s="12" t="n">
        <f aca="false">G44-D44</f>
        <v>-500.217</v>
      </c>
      <c r="K44" s="12" t="n">
        <f aca="false">H44-E44</f>
        <v>-1</v>
      </c>
      <c r="L44" s="12" t="n">
        <f aca="false">I44-F44</f>
        <v>-500.217</v>
      </c>
      <c r="M44" s="14" t="n">
        <v>3</v>
      </c>
      <c r="N44" s="14" t="s">
        <v>25</v>
      </c>
      <c r="O44" s="14" t="s">
        <v>39</v>
      </c>
      <c r="P44" s="14"/>
      <c r="Q44" s="14" t="s">
        <v>39</v>
      </c>
      <c r="R44" s="14"/>
    </row>
    <row r="45" customFormat="false" ht="28.35" hidden="false" customHeight="false" outlineLevel="0" collapsed="false">
      <c r="A45" s="10" t="n">
        <v>39</v>
      </c>
      <c r="B45" s="11" t="s">
        <v>65</v>
      </c>
      <c r="C45" s="10" t="s">
        <v>27</v>
      </c>
      <c r="D45" s="12" t="n">
        <v>500.217</v>
      </c>
      <c r="E45" s="12" t="n">
        <v>1</v>
      </c>
      <c r="F45" s="12" t="n">
        <v>500.217</v>
      </c>
      <c r="G45" s="12" t="n">
        <v>0</v>
      </c>
      <c r="H45" s="12" t="n">
        <v>0</v>
      </c>
      <c r="I45" s="13" t="n">
        <v>0</v>
      </c>
      <c r="J45" s="12" t="n">
        <f aca="false">G45-D45</f>
        <v>-500.217</v>
      </c>
      <c r="K45" s="12" t="n">
        <f aca="false">H45-E45</f>
        <v>-1</v>
      </c>
      <c r="L45" s="12" t="n">
        <f aca="false">I45-F45</f>
        <v>-500.217</v>
      </c>
      <c r="M45" s="14"/>
      <c r="N45" s="14"/>
      <c r="O45" s="14"/>
      <c r="P45" s="14"/>
      <c r="Q45" s="14"/>
      <c r="R45" s="14"/>
    </row>
    <row r="46" customFormat="false" ht="14.9" hidden="false" customHeight="false" outlineLevel="0" collapsed="false">
      <c r="A46" s="10" t="n">
        <v>40</v>
      </c>
      <c r="B46" s="11" t="s">
        <v>66</v>
      </c>
      <c r="C46" s="10" t="s">
        <v>27</v>
      </c>
      <c r="D46" s="12" t="n">
        <v>719.694</v>
      </c>
      <c r="E46" s="12" t="n">
        <v>1</v>
      </c>
      <c r="F46" s="12" t="n">
        <v>719.694</v>
      </c>
      <c r="G46" s="12" t="n">
        <v>0</v>
      </c>
      <c r="H46" s="12" t="n">
        <v>0</v>
      </c>
      <c r="I46" s="13" t="n">
        <v>0</v>
      </c>
      <c r="J46" s="12" t="n">
        <f aca="false">G46-D46</f>
        <v>-719.694</v>
      </c>
      <c r="K46" s="12" t="n">
        <f aca="false">H46-E46</f>
        <v>-1</v>
      </c>
      <c r="L46" s="12" t="n">
        <f aca="false">I46-F46</f>
        <v>-719.694</v>
      </c>
      <c r="M46" s="14"/>
      <c r="N46" s="14"/>
      <c r="O46" s="14"/>
      <c r="P46" s="14"/>
      <c r="Q46" s="14"/>
      <c r="R46" s="14"/>
    </row>
    <row r="47" customFormat="false" ht="28.35" hidden="false" customHeight="false" outlineLevel="0" collapsed="false">
      <c r="A47" s="10" t="n">
        <v>41</v>
      </c>
      <c r="B47" s="11" t="s">
        <v>67</v>
      </c>
      <c r="C47" s="10" t="s">
        <v>68</v>
      </c>
      <c r="D47" s="12" t="n">
        <v>0</v>
      </c>
      <c r="E47" s="12" t="n">
        <v>0</v>
      </c>
      <c r="F47" s="12" t="n">
        <v>0</v>
      </c>
      <c r="G47" s="12" t="n">
        <v>3078</v>
      </c>
      <c r="H47" s="12" t="n">
        <v>1</v>
      </c>
      <c r="I47" s="13" t="n">
        <v>3078</v>
      </c>
      <c r="J47" s="12" t="n">
        <f aca="false">G47-D47</f>
        <v>3078</v>
      </c>
      <c r="K47" s="12" t="n">
        <f aca="false">H47-E47</f>
        <v>1</v>
      </c>
      <c r="L47" s="12" t="n">
        <f aca="false">I47-F47</f>
        <v>3078</v>
      </c>
      <c r="M47" s="14"/>
      <c r="N47" s="14"/>
      <c r="O47" s="14"/>
      <c r="P47" s="14"/>
      <c r="Q47" s="14"/>
      <c r="R47" s="14"/>
    </row>
    <row r="48" customFormat="false" ht="15" hidden="false" customHeight="true" outlineLevel="0" collapsed="false">
      <c r="A48" s="15" t="s">
        <v>69</v>
      </c>
      <c r="B48" s="15"/>
      <c r="C48" s="15"/>
      <c r="D48" s="15"/>
      <c r="E48" s="15"/>
      <c r="F48" s="16" t="n">
        <f aca="false">SUM(F7:F47)</f>
        <v>10217.117</v>
      </c>
      <c r="G48" s="16"/>
      <c r="H48" s="17"/>
      <c r="I48" s="16" t="n">
        <f aca="false">SUM(I7:I47)</f>
        <v>9797.121</v>
      </c>
      <c r="J48" s="17"/>
      <c r="K48" s="17"/>
      <c r="L48" s="16" t="n">
        <f aca="false">SUM(L7:L47)</f>
        <v>-419.996</v>
      </c>
      <c r="M48" s="18"/>
      <c r="N48" s="18"/>
      <c r="O48" s="18"/>
      <c r="P48" s="18"/>
      <c r="Q48" s="18"/>
      <c r="R48" s="18"/>
    </row>
    <row r="49" customFormat="false" ht="15" hidden="false" customHeight="true" outlineLevel="0" collapsed="false">
      <c r="A49" s="9" t="s">
        <v>70</v>
      </c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customFormat="false" ht="14.05" hidden="false" customHeight="false" outlineLevel="0" collapsed="false">
      <c r="A50" s="14"/>
      <c r="B50" s="19"/>
      <c r="C50" s="14"/>
      <c r="D50" s="20"/>
      <c r="E50" s="20"/>
      <c r="F50" s="20"/>
      <c r="G50" s="20"/>
      <c r="H50" s="20"/>
      <c r="I50" s="20"/>
      <c r="J50" s="20"/>
      <c r="K50" s="20"/>
      <c r="L50" s="20"/>
      <c r="M50" s="14"/>
      <c r="N50" s="21"/>
      <c r="O50" s="21"/>
      <c r="P50" s="21"/>
      <c r="Q50" s="21"/>
      <c r="R50" s="21"/>
    </row>
    <row r="51" customFormat="false" ht="15" hidden="false" customHeight="true" outlineLevel="0" collapsed="false">
      <c r="A51" s="15" t="s">
        <v>71</v>
      </c>
      <c r="B51" s="15"/>
      <c r="C51" s="15"/>
      <c r="D51" s="15"/>
      <c r="E51" s="15"/>
      <c r="F51" s="16" t="n">
        <f aca="false">F50</f>
        <v>0</v>
      </c>
      <c r="G51" s="16"/>
      <c r="H51" s="17"/>
      <c r="I51" s="16" t="n">
        <f aca="false">I50</f>
        <v>0</v>
      </c>
      <c r="J51" s="17"/>
      <c r="K51" s="17"/>
      <c r="L51" s="16" t="n">
        <f aca="false">L50</f>
        <v>0</v>
      </c>
      <c r="M51" s="18"/>
      <c r="N51" s="18"/>
      <c r="O51" s="18"/>
      <c r="P51" s="18"/>
      <c r="Q51" s="18"/>
      <c r="R51" s="18"/>
    </row>
    <row r="52" customFormat="false" ht="15" hidden="false" customHeight="true" outlineLevel="0" collapsed="false">
      <c r="A52" s="9" t="s">
        <v>72</v>
      </c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customFormat="false" ht="14.05" hidden="false" customHeight="false" outlineLevel="0" collapsed="false">
      <c r="A53" s="22"/>
      <c r="B53" s="23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</row>
    <row r="54" customFormat="false" ht="15" hidden="false" customHeight="true" outlineLevel="0" collapsed="false">
      <c r="A54" s="15" t="s">
        <v>73</v>
      </c>
      <c r="B54" s="15"/>
      <c r="C54" s="15"/>
      <c r="D54" s="15"/>
      <c r="E54" s="15"/>
      <c r="F54" s="16" t="n">
        <f aca="false">F53</f>
        <v>0</v>
      </c>
      <c r="G54" s="16"/>
      <c r="H54" s="17"/>
      <c r="I54" s="16" t="n">
        <f aca="false">I53</f>
        <v>0</v>
      </c>
      <c r="J54" s="17"/>
      <c r="K54" s="17"/>
      <c r="L54" s="16" t="n">
        <f aca="false">L53</f>
        <v>0</v>
      </c>
      <c r="M54" s="18"/>
      <c r="N54" s="18"/>
      <c r="O54" s="18"/>
      <c r="P54" s="18"/>
      <c r="Q54" s="18"/>
      <c r="R54" s="18"/>
    </row>
    <row r="55" customFormat="false" ht="15" hidden="false" customHeight="true" outlineLevel="0" collapsed="false">
      <c r="A55" s="9" t="s">
        <v>74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customFormat="false" ht="15.5" hidden="false" customHeight="false" outlineLevel="0" collapsed="false">
      <c r="A56" s="14" t="s">
        <v>75</v>
      </c>
      <c r="B56" s="25" t="s">
        <v>76</v>
      </c>
      <c r="C56" s="10" t="s">
        <v>27</v>
      </c>
      <c r="D56" s="26" t="n">
        <v>0</v>
      </c>
      <c r="E56" s="27" t="n">
        <v>0</v>
      </c>
      <c r="F56" s="28" t="n">
        <v>0</v>
      </c>
      <c r="G56" s="12" t="n">
        <v>420</v>
      </c>
      <c r="H56" s="12" t="n">
        <v>1</v>
      </c>
      <c r="I56" s="12" t="n">
        <v>420</v>
      </c>
      <c r="J56" s="12" t="n">
        <f aca="false">G56-D56</f>
        <v>420</v>
      </c>
      <c r="K56" s="12" t="n">
        <f aca="false">H56-E56</f>
        <v>1</v>
      </c>
      <c r="L56" s="12" t="n">
        <f aca="false">I56-F56</f>
        <v>420</v>
      </c>
      <c r="M56" s="29"/>
      <c r="N56" s="30"/>
      <c r="O56" s="30"/>
      <c r="P56" s="30"/>
      <c r="Q56" s="30"/>
      <c r="R56" s="30"/>
    </row>
    <row r="57" customFormat="false" ht="15" hidden="false" customHeight="true" outlineLevel="0" collapsed="false">
      <c r="A57" s="15" t="s">
        <v>77</v>
      </c>
      <c r="B57" s="15"/>
      <c r="C57" s="15"/>
      <c r="D57" s="15"/>
      <c r="E57" s="15"/>
      <c r="F57" s="16" t="n">
        <f aca="false">F56</f>
        <v>0</v>
      </c>
      <c r="G57" s="16"/>
      <c r="H57" s="17"/>
      <c r="I57" s="16" t="n">
        <f aca="false">I56</f>
        <v>420</v>
      </c>
      <c r="J57" s="17"/>
      <c r="K57" s="17"/>
      <c r="L57" s="16" t="n">
        <f aca="false">L56</f>
        <v>420</v>
      </c>
      <c r="M57" s="18"/>
      <c r="N57" s="18"/>
      <c r="O57" s="18"/>
      <c r="P57" s="18"/>
      <c r="Q57" s="18"/>
      <c r="R57" s="18"/>
    </row>
    <row r="58" customFormat="false" ht="15" hidden="false" customHeight="true" outlineLevel="0" collapsed="false">
      <c r="A58" s="9" t="s">
        <v>78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customFormat="false" ht="14.05" hidden="false" customHeight="false" outlineLevel="0" collapsed="false">
      <c r="A59" s="22"/>
      <c r="B59" s="31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customFormat="false" ht="15" hidden="false" customHeight="true" outlineLevel="0" collapsed="false">
      <c r="A60" s="15" t="s">
        <v>79</v>
      </c>
      <c r="B60" s="15"/>
      <c r="C60" s="15"/>
      <c r="D60" s="15"/>
      <c r="E60" s="15"/>
      <c r="F60" s="16" t="n">
        <f aca="false">F59</f>
        <v>0</v>
      </c>
      <c r="G60" s="16"/>
      <c r="H60" s="17"/>
      <c r="I60" s="16" t="n">
        <f aca="false">I59</f>
        <v>0</v>
      </c>
      <c r="J60" s="17"/>
      <c r="K60" s="17"/>
      <c r="L60" s="16" t="n">
        <f aca="false">L59</f>
        <v>0</v>
      </c>
      <c r="M60" s="18"/>
      <c r="N60" s="18"/>
      <c r="O60" s="18"/>
      <c r="P60" s="18"/>
      <c r="Q60" s="18"/>
      <c r="R60" s="18"/>
    </row>
    <row r="61" customFormat="false" ht="15" hidden="false" customHeight="true" outlineLevel="0" collapsed="false">
      <c r="A61" s="9" t="s">
        <v>80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</row>
    <row r="62" customFormat="false" ht="14.05" hidden="false" customHeight="false" outlineLevel="0" collapsed="false">
      <c r="A62" s="14"/>
      <c r="B62" s="19"/>
      <c r="C62" s="14"/>
      <c r="D62" s="20"/>
      <c r="E62" s="20"/>
      <c r="F62" s="20"/>
      <c r="G62" s="20"/>
      <c r="H62" s="20"/>
      <c r="I62" s="20"/>
      <c r="J62" s="20"/>
      <c r="K62" s="20"/>
      <c r="L62" s="20"/>
      <c r="M62" s="14"/>
      <c r="N62" s="21"/>
      <c r="O62" s="21"/>
      <c r="P62" s="21"/>
      <c r="Q62" s="21"/>
      <c r="R62" s="21"/>
    </row>
    <row r="63" customFormat="false" ht="15" hidden="false" customHeight="true" outlineLevel="0" collapsed="false">
      <c r="A63" s="15" t="s">
        <v>81</v>
      </c>
      <c r="B63" s="15"/>
      <c r="C63" s="15"/>
      <c r="D63" s="15"/>
      <c r="E63" s="15"/>
      <c r="F63" s="16" t="n">
        <f aca="false">F62</f>
        <v>0</v>
      </c>
      <c r="G63" s="16"/>
      <c r="H63" s="17"/>
      <c r="I63" s="16" t="n">
        <f aca="false">I62</f>
        <v>0</v>
      </c>
      <c r="J63" s="17"/>
      <c r="K63" s="17"/>
      <c r="L63" s="16" t="n">
        <f aca="false">L62</f>
        <v>0</v>
      </c>
      <c r="M63" s="18"/>
      <c r="N63" s="18"/>
      <c r="O63" s="18"/>
      <c r="P63" s="18"/>
      <c r="Q63" s="18"/>
      <c r="R63" s="18"/>
    </row>
    <row r="64" customFormat="false" ht="15" hidden="false" customHeight="true" outlineLevel="0" collapsed="false">
      <c r="A64" s="9" t="s">
        <v>82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</row>
    <row r="65" customFormat="false" ht="14.05" hidden="false" customHeight="false" outlineLevel="0" collapsed="false">
      <c r="A65" s="14"/>
      <c r="B65" s="19"/>
      <c r="C65" s="14"/>
      <c r="D65" s="20"/>
      <c r="E65" s="20"/>
      <c r="F65" s="20"/>
      <c r="G65" s="20"/>
      <c r="H65" s="20"/>
      <c r="I65" s="20"/>
      <c r="J65" s="20"/>
      <c r="K65" s="20"/>
      <c r="L65" s="20"/>
      <c r="M65" s="29"/>
      <c r="N65" s="24"/>
      <c r="O65" s="24"/>
      <c r="P65" s="24"/>
      <c r="Q65" s="24"/>
      <c r="R65" s="24"/>
    </row>
    <row r="66" customFormat="false" ht="15" hidden="false" customHeight="true" outlineLevel="0" collapsed="false">
      <c r="A66" s="15" t="s">
        <v>83</v>
      </c>
      <c r="B66" s="15"/>
      <c r="C66" s="15"/>
      <c r="D66" s="15"/>
      <c r="E66" s="15"/>
      <c r="F66" s="16" t="n">
        <f aca="false">F65</f>
        <v>0</v>
      </c>
      <c r="G66" s="16"/>
      <c r="H66" s="17"/>
      <c r="I66" s="16" t="n">
        <f aca="false">I65</f>
        <v>0</v>
      </c>
      <c r="J66" s="17"/>
      <c r="K66" s="17"/>
      <c r="L66" s="16" t="n">
        <f aca="false">L65</f>
        <v>0</v>
      </c>
      <c r="M66" s="18"/>
      <c r="N66" s="18"/>
      <c r="O66" s="18"/>
      <c r="P66" s="18"/>
      <c r="Q66" s="18"/>
      <c r="R66" s="18"/>
    </row>
    <row r="67" customFormat="false" ht="15.75" hidden="false" customHeight="true" outlineLevel="0" collapsed="false">
      <c r="A67" s="15" t="s">
        <v>84</v>
      </c>
      <c r="B67" s="15"/>
      <c r="C67" s="15"/>
      <c r="D67" s="15"/>
      <c r="E67" s="15"/>
      <c r="F67" s="16" t="n">
        <f aca="false">F66+F63+F57+F51+F48</f>
        <v>10217.117</v>
      </c>
      <c r="G67" s="16"/>
      <c r="H67" s="17"/>
      <c r="I67" s="16" t="n">
        <f aca="false">I66+I63+I57+I51+I48</f>
        <v>10217.121</v>
      </c>
      <c r="J67" s="17"/>
      <c r="K67" s="17"/>
      <c r="L67" s="16" t="n">
        <f aca="false">L66+L63+L57+L51+L48</f>
        <v>0.00400000000024647</v>
      </c>
      <c r="M67" s="18"/>
      <c r="N67" s="18"/>
      <c r="O67" s="18"/>
      <c r="P67" s="18"/>
      <c r="Q67" s="18"/>
      <c r="R67" s="18"/>
    </row>
    <row r="69" customFormat="false" ht="14.9" hidden="false" customHeight="false" outlineLevel="0" collapsed="false">
      <c r="B69" s="0" t="s">
        <v>85</v>
      </c>
      <c r="F69" s="0" t="s">
        <v>86</v>
      </c>
    </row>
    <row r="72" customFormat="false" ht="14.05" hidden="false" customHeight="false" outlineLevel="0" collapsed="false"/>
    <row r="79" customFormat="false" ht="14.05" hidden="false" customHeight="false" outlineLevel="0" collapsed="false"/>
    <row r="1048556" customFormat="false" ht="12.85" hidden="false" customHeight="false" outlineLevel="0" collapsed="false"/>
    <row r="1048557" customFormat="false" ht="12.85" hidden="false" customHeight="false" outlineLevel="0" collapsed="false"/>
    <row r="1048558" customFormat="false" ht="12.85" hidden="false" customHeight="false" outlineLevel="0" collapsed="false"/>
    <row r="1048559" customFormat="false" ht="12.85" hidden="false" customHeight="false" outlineLevel="0" collapsed="false"/>
    <row r="1048560" customFormat="false" ht="12.85" hidden="false" customHeight="false" outlineLevel="0" collapsed="false"/>
    <row r="1048561" customFormat="false" ht="12.85" hidden="false" customHeight="false" outlineLevel="0" collapsed="false"/>
    <row r="1048562" customFormat="false" ht="12.85" hidden="false" customHeight="false" outlineLevel="0" collapsed="false"/>
    <row r="1048563" customFormat="false" ht="12.85" hidden="false" customHeight="false" outlineLevel="0" collapsed="false"/>
    <row r="1048564" customFormat="false" ht="12.85" hidden="false" customHeight="false" outlineLevel="0" collapsed="false"/>
    <row r="1048565" customFormat="false" ht="12.85" hidden="false" customHeight="false" outlineLevel="0" collapsed="false"/>
    <row r="1048566" customFormat="false" ht="12.85" hidden="false" customHeight="false" outlineLevel="0" collapsed="false"/>
    <row r="1048567" customFormat="false" ht="12.85" hidden="false" customHeight="false" outlineLevel="0" collapsed="false"/>
    <row r="1048568" customFormat="false" ht="12.85" hidden="false" customHeight="false" outlineLevel="0" collapsed="false"/>
    <row r="1048569" customFormat="false" ht="12.85" hidden="false" customHeight="false" outlineLevel="0" collapsed="false"/>
    <row r="1048570" customFormat="false" ht="12.85" hidden="false" customHeight="false" outlineLevel="0" collapsed="false"/>
    <row r="1048571" customFormat="false" ht="12.85" hidden="false" customHeight="false" outlineLevel="0" collapsed="false"/>
    <row r="1048572" customFormat="false" ht="12.85" hidden="false" customHeight="false" outlineLevel="0" collapsed="false"/>
    <row r="1048573" customFormat="false" ht="12.85" hidden="false" customHeight="false" outlineLevel="0" collapsed="false"/>
    <row r="1048574" customFormat="false" ht="12.85" hidden="false" customHeight="false" outlineLevel="0" collapsed="false"/>
    <row r="1048575" customFormat="false" ht="12.85" hidden="false" customHeight="false" outlineLevel="0" collapsed="false"/>
    <row r="1048576" customFormat="false" ht="12.85" hidden="false" customHeight="false" outlineLevel="0" collapsed="false"/>
  </sheetData>
  <mergeCells count="32">
    <mergeCell ref="A1:R1"/>
    <mergeCell ref="A2:A4"/>
    <mergeCell ref="B2:B4"/>
    <mergeCell ref="C2:C4"/>
    <mergeCell ref="D2:F2"/>
    <mergeCell ref="G2:I2"/>
    <mergeCell ref="J2:L2"/>
    <mergeCell ref="M2:M4"/>
    <mergeCell ref="N2:Q2"/>
    <mergeCell ref="R2:R4"/>
    <mergeCell ref="E3:E4"/>
    <mergeCell ref="H3:H4"/>
    <mergeCell ref="K3:K4"/>
    <mergeCell ref="N3:N4"/>
    <mergeCell ref="O3:O4"/>
    <mergeCell ref="P3:P4"/>
    <mergeCell ref="Q3:Q4"/>
    <mergeCell ref="A6:R6"/>
    <mergeCell ref="A48:E48"/>
    <mergeCell ref="A49:R49"/>
    <mergeCell ref="A51:E51"/>
    <mergeCell ref="A52:R52"/>
    <mergeCell ref="A54:E54"/>
    <mergeCell ref="A55:R55"/>
    <mergeCell ref="A57:E57"/>
    <mergeCell ref="A58:R58"/>
    <mergeCell ref="A60:E60"/>
    <mergeCell ref="A61:R61"/>
    <mergeCell ref="A63:E63"/>
    <mergeCell ref="A64:R64"/>
    <mergeCell ref="A66:E66"/>
    <mergeCell ref="A67:E67"/>
  </mergeCells>
  <printOptions headings="false" gridLines="false" gridLinesSet="true" horizontalCentered="false" verticalCentered="false"/>
  <pageMargins left="0.590277777777778" right="0.590277777777778" top="0.590277777777778" bottom="0.590277777777778" header="0.511805555555555" footer="0.511805555555555"/>
  <pageSetup paperSize="9" scale="8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6" man="true" max="16383" min="0"/>
  </rowBreaks>
  <colBreaks count="1" manualBreakCount="1">
    <brk id="12" man="true" max="65535" min="0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20" zoomScaleNormal="100" zoomScalePageLayoutView="12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LibreOffice/5.1.0.3$Windows_x86 LibreOffice_project/5e3e00a007d9b3b6efb6797a8b8e57b51ab1f737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2017-06-09T10:39:24Z</dcterms:created>
  <dc:creator>Демонстрационная версия</dc:creator>
  <dc:description/>
  <dc:language>ru</dc:language>
  <cp:lastModifiedBy>Демонстрационная версия</cp:lastModifiedBy>
  <cp:lastPrinted>2017-11-06T11:05:39Z</cp:lastPrinted>
  <dcterms:modified xsi:type="dcterms:W3CDTF">2017-06-12T15:04:51Z</dcterms:modified>
  <cp:revision>0</cp:revision>
  <dc:subject/>
  <dc:title/>
</cp:coreProperties>
</file>